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68EEB2A4-3C72-4856-A688-934870560552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T12" i="1" l="1"/>
  <c r="V42" i="1"/>
  <c r="U42" i="1"/>
  <c r="T42" i="1"/>
  <c r="V32" i="1"/>
  <c r="U32" i="1"/>
  <c r="T32" i="1"/>
  <c r="V22" i="1"/>
  <c r="U22" i="1"/>
  <c r="T22" i="1"/>
  <c r="V12" i="1"/>
  <c r="U12" i="1"/>
  <c r="U2" i="1"/>
  <c r="V2" i="1"/>
  <c r="T2" i="1"/>
  <c r="Y6" i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AG5" i="1"/>
  <c r="AG6" i="1" s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S44" i="1"/>
  <c r="T44" i="1"/>
  <c r="U44" i="1"/>
  <c r="V44" i="1"/>
  <c r="S47" i="1"/>
  <c r="T47" i="1"/>
  <c r="U47" i="1"/>
  <c r="V47" i="1"/>
  <c r="S50" i="1"/>
  <c r="T50" i="1"/>
  <c r="U50" i="1"/>
  <c r="V50" i="1"/>
  <c r="S34" i="1"/>
  <c r="T34" i="1"/>
  <c r="U34" i="1"/>
  <c r="V34" i="1"/>
  <c r="S37" i="1"/>
  <c r="T37" i="1"/>
  <c r="U37" i="1"/>
  <c r="V37" i="1"/>
  <c r="S40" i="1"/>
  <c r="T40" i="1"/>
  <c r="U40" i="1"/>
  <c r="V40" i="1"/>
  <c r="S24" i="1"/>
  <c r="T24" i="1"/>
  <c r="U24" i="1"/>
  <c r="V24" i="1"/>
  <c r="S27" i="1"/>
  <c r="T27" i="1"/>
  <c r="U27" i="1"/>
  <c r="V27" i="1"/>
  <c r="S30" i="1"/>
  <c r="T30" i="1"/>
  <c r="U30" i="1"/>
  <c r="V30" i="1"/>
  <c r="S14" i="1"/>
  <c r="T14" i="1"/>
  <c r="U14" i="1"/>
  <c r="V14" i="1"/>
  <c r="S17" i="1"/>
  <c r="T17" i="1"/>
  <c r="U17" i="1"/>
  <c r="V17" i="1"/>
  <c r="S20" i="1"/>
  <c r="T20" i="1"/>
  <c r="U20" i="1"/>
  <c r="V20" i="1"/>
  <c r="S4" i="1"/>
  <c r="T4" i="1"/>
  <c r="U4" i="1"/>
  <c r="V4" i="1"/>
  <c r="V10" i="1"/>
  <c r="U10" i="1"/>
  <c r="T10" i="1"/>
  <c r="S10" i="1"/>
  <c r="V7" i="1"/>
  <c r="S7" i="1"/>
  <c r="T7" i="1"/>
  <c r="U7" i="1"/>
</calcChain>
</file>

<file path=xl/sharedStrings.xml><?xml version="1.0" encoding="utf-8"?>
<sst xmlns="http://schemas.openxmlformats.org/spreadsheetml/2006/main" count="270" uniqueCount="186">
  <si>
    <t>MOD_SIZE</t>
  </si>
  <si>
    <t>BACK_TH</t>
  </si>
  <si>
    <t>GRP_DLY_B</t>
  </si>
  <si>
    <t>GRP_DLY_R</t>
  </si>
  <si>
    <t>GRP_DLY_G</t>
  </si>
  <si>
    <t>LINE_
TIMEM
OD</t>
  </si>
  <si>
    <t>LINE_CHRG</t>
  </si>
  <si>
    <t>43-40</t>
  </si>
  <si>
    <t>GCLK_MUL</t>
  </si>
  <si>
    <t>GCLK_MOD</t>
  </si>
  <si>
    <t>INI_SUBP_NUM</t>
  </si>
  <si>
    <t>SUBP_NUM</t>
  </si>
  <si>
    <t>SCAN_NUM</t>
  </si>
  <si>
    <t>LODRM_EN</t>
  </si>
  <si>
    <t>PSP_MOD</t>
  </si>
  <si>
    <t>PS_EN</t>
  </si>
  <si>
    <t>PDC_P
OS_B</t>
  </si>
  <si>
    <t>PDC_POS_G</t>
  </si>
  <si>
    <t>PDC_POS_R</t>
  </si>
  <si>
    <t>PDC_EN</t>
  </si>
  <si>
    <t>PWM_ALG_B</t>
  </si>
  <si>
    <t>PWM_ALG_G</t>
  </si>
  <si>
    <t>PWM_ALG_R</t>
  </si>
  <si>
    <t>CHIP_NUM</t>
  </si>
  <si>
    <t>RESE
RVED</t>
  </si>
  <si>
    <t>BLK_ADJ</t>
  </si>
  <si>
    <t>LINE_SWT</t>
  </si>
  <si>
    <t>TON_EXT_B</t>
  </si>
  <si>
    <t>TON_E
XT_G</t>
  </si>
  <si>
    <t>TON_EXT_R</t>
  </si>
  <si>
    <t>SUBP_TH_B</t>
  </si>
  <si>
    <t>SUBP_TH_G</t>
  </si>
  <si>
    <t>SUBP_
TH_G</t>
  </si>
  <si>
    <t>SUBP_TH_R</t>
  </si>
  <si>
    <t>SEG_LENGTH</t>
  </si>
  <si>
    <t>RESERVED</t>
  </si>
  <si>
    <t>SUBP_
MAX_2
56</t>
  </si>
  <si>
    <t>CH_B_
IMMU
NITY</t>
  </si>
  <si>
    <t>CH_G_
IMMU
NITY</t>
  </si>
  <si>
    <t>CH_R_
IMMU
NITY</t>
  </si>
  <si>
    <t>DM_B_
FINE</t>
  </si>
  <si>
    <t>DM_G
_FINE</t>
  </si>
  <si>
    <t>DM_R
_FINE</t>
  </si>
  <si>
    <t>RO_B</t>
  </si>
  <si>
    <t>RO_G</t>
  </si>
  <si>
    <t>RO_R</t>
  </si>
  <si>
    <t>DUM_RO_B</t>
  </si>
  <si>
    <t>DUM_RO_G</t>
  </si>
  <si>
    <t>DUM_RO_R</t>
  </si>
  <si>
    <t>V_PDC_B</t>
  </si>
  <si>
    <t>V_PDC_G</t>
  </si>
  <si>
    <t>V_PDC_R</t>
  </si>
  <si>
    <t>LSDVTH_B</t>
  </si>
  <si>
    <t>LSDVTH_G</t>
  </si>
  <si>
    <t>LSDVTH_R</t>
  </si>
  <si>
    <t>V_LINE_REG</t>
  </si>
  <si>
    <t>BC</t>
  </si>
  <si>
    <t>CC_B</t>
  </si>
  <si>
    <t>CC_G</t>
  </si>
  <si>
    <t>CC_R</t>
  </si>
  <si>
    <t>LOD_L
SD_RB</t>
  </si>
  <si>
    <t>FLEX_
SCAN</t>
  </si>
  <si>
    <t>LODVTH_B</t>
  </si>
  <si>
    <t>LINE_CEIL_EN</t>
  </si>
  <si>
    <t>V_LINE_CEIL</t>
  </si>
  <si>
    <t>LINE_GND_TIME</t>
  </si>
  <si>
    <t>RO_B_C
AURSE</t>
  </si>
  <si>
    <t>RO_G_C
AURSE</t>
  </si>
  <si>
    <t>RO_R_C
AURSE</t>
  </si>
  <si>
    <t>CH_GND_EN</t>
  </si>
  <si>
    <t>LINE_SW_T0</t>
  </si>
  <si>
    <t>SR_ON_B</t>
  </si>
  <si>
    <t>SR_ON_G</t>
  </si>
  <si>
    <t>SR_ON_R</t>
  </si>
  <si>
    <t>SR_OFF
_B</t>
  </si>
  <si>
    <t>SR_OFF
_G</t>
  </si>
  <si>
    <t>SR_OFF
_R</t>
  </si>
  <si>
    <t>RO_B_FINE</t>
  </si>
  <si>
    <t>RO_G_FINE</t>
  </si>
  <si>
    <t>RO_R_FINE</t>
  </si>
  <si>
    <t>RESERV
ED</t>
  </si>
  <si>
    <t>SCAN_R
EV</t>
  </si>
  <si>
    <t>TON1_EXT_B</t>
  </si>
  <si>
    <t>TON1_EXT_G</t>
  </si>
  <si>
    <t>TON1_EXT_R</t>
  </si>
  <si>
    <t>IMAX</t>
  </si>
  <si>
    <t>LAST_S
OUT</t>
  </si>
  <si>
    <t>FC0 Register—Noval 1</t>
  </si>
  <si>
    <t>FC1 Register—Noval 2</t>
  </si>
  <si>
    <t>FC2 Register—Noval 3</t>
  </si>
  <si>
    <t>FC3 Register—Noval 4</t>
  </si>
  <si>
    <t>FC4 Register—Noval 5</t>
  </si>
  <si>
    <t>47-32</t>
  </si>
  <si>
    <t>31-16</t>
  </si>
  <si>
    <t>15-0</t>
  </si>
  <si>
    <t>FC0</t>
  </si>
  <si>
    <t>FC1</t>
  </si>
  <si>
    <t>FC2</t>
  </si>
  <si>
    <t>FC3</t>
  </si>
  <si>
    <t>FC4</t>
  </si>
  <si>
    <t>Line switch time</t>
  </si>
  <si>
    <t>Subperiod number</t>
  </si>
  <si>
    <t>BC Value</t>
  </si>
  <si>
    <t>pre-discharge</t>
  </si>
  <si>
    <t>line-clamp</t>
  </si>
  <si>
    <t>Line_SW</t>
  </si>
  <si>
    <t>GCLK#</t>
  </si>
  <si>
    <t>Sub_p#</t>
  </si>
  <si>
    <t>DEC</t>
  </si>
  <si>
    <t>Reg</t>
  </si>
  <si>
    <t>VREF_PCHGR/G/B /V</t>
  </si>
  <si>
    <t>VREF_CLP/V</t>
  </si>
  <si>
    <t>VREF_CLP_HYS/V</t>
  </si>
  <si>
    <t>0000</t>
  </si>
  <si>
    <t>000</t>
  </si>
  <si>
    <t>0001</t>
  </si>
  <si>
    <t>001</t>
  </si>
  <si>
    <t>0010</t>
  </si>
  <si>
    <t>010</t>
  </si>
  <si>
    <t>0011</t>
  </si>
  <si>
    <t>011</t>
  </si>
  <si>
    <t>0100</t>
  </si>
  <si>
    <t>100</t>
  </si>
  <si>
    <t>0110</t>
  </si>
  <si>
    <t>110</t>
  </si>
  <si>
    <t>0111</t>
  </si>
  <si>
    <t>111</t>
  </si>
  <si>
    <t>1000</t>
  </si>
  <si>
    <t>1001</t>
  </si>
  <si>
    <t>1010</t>
  </si>
  <si>
    <t>1011</t>
  </si>
  <si>
    <t>1100</t>
  </si>
  <si>
    <t>1101</t>
  </si>
  <si>
    <t>1110</t>
  </si>
  <si>
    <t>1111</t>
  </si>
  <si>
    <t xml:space="preserve"> BC/CC最大亮度白平衡</t>
  </si>
  <si>
    <t>CC_R/G/B</t>
  </si>
  <si>
    <t>34-32</t>
  </si>
  <si>
    <t>31-24/23-16/15-8</t>
  </si>
  <si>
    <t>Varibale</t>
  </si>
  <si>
    <t>Register</t>
  </si>
  <si>
    <t>bit</t>
  </si>
  <si>
    <t>设置Gamma表</t>
  </si>
  <si>
    <t>定Pre-discharge R/G/B，设置CH_GND_EN(pull channel to GND if the channel is always off in current segment)
VPR=0.2V dV=VfR-VPR=1.5-0.2=1.3V
VPG=VfG- dV =2.2-1.3=0.9V
VPB=VfG- dV =2.3-1.3=1V</t>
  </si>
  <si>
    <t>同样低灰下，如果有首行偏暗/亮问题，调节LINE_GND_TIME，直到消失，则首行偏暗/亮可解</t>
  </si>
  <si>
    <t>测量出起灰亮度</t>
  </si>
  <si>
    <t>38-35</t>
  </si>
  <si>
    <t>33-32</t>
  </si>
  <si>
    <t>DM_R/G/B_FINE</t>
  </si>
  <si>
    <t>36/37/38</t>
  </si>
  <si>
    <t>DUM_RO_R/G/B</t>
  </si>
  <si>
    <t>15-12/19-16/23-20</t>
  </si>
  <si>
    <t>V_PDC_R/G/B</t>
  </si>
  <si>
    <t>3-0/7-4/11-8</t>
  </si>
  <si>
    <t>note</t>
  </si>
  <si>
    <t>a. SUBP_TH_R/G/B=1(threshold设成1)单色渐变并拉伸三倍看，增加TON_EXT R/G/B 直到每种颜色亮度都是平滑递增</t>
  </si>
  <si>
    <t>SUBP_TH_R/G/B</t>
  </si>
  <si>
    <t>TON_EXT_R/G/B</t>
  </si>
  <si>
    <t>RO_R/G/B</t>
  </si>
  <si>
    <t>Set the Red/G/B rising one-shot level</t>
  </si>
  <si>
    <t>27-24/31-28/35-32</t>
  </si>
  <si>
    <t>CH_R/G/B_IMMUNITY</t>
  </si>
  <si>
    <t>39/40/41</t>
  </si>
  <si>
    <t>Set the immunity of the Red/G/B channels group</t>
  </si>
  <si>
    <t>24-20/19-15/14-10</t>
  </si>
  <si>
    <t>36-33/32-29/28-25</t>
  </si>
  <si>
    <t>Set the Red/G/B ON cycle clock extending</t>
  </si>
  <si>
    <t>Set the Red/G/B threshold of the subperiod number change</t>
  </si>
  <si>
    <t>Set the Red/G/B dummy rising one-shot level</t>
  </si>
  <si>
    <t>Enable the Red/G/B dummy shot fine adjustment</t>
  </si>
  <si>
    <t>Set the time cycle that turn on all lines during T3 time</t>
  </si>
  <si>
    <t>0:T1:T3=1:2
1:T1:T3=1:3</t>
  </si>
  <si>
    <t>打白色灰阶渐变，可调节CH_R/G/B_IMMUNITY得到更好的渐变。同时如果有偏色，回到（7），如果有耦合回到（4）</t>
  </si>
  <si>
    <t>TLC6983 Debug Guide</t>
  </si>
  <si>
    <t>V_PDC_TO_GND</t>
  </si>
  <si>
    <t>b.SUBP_TH_R/G/B调到合适的值，一般在615个之间，分别测量第5/10/20阶颜色，根据白平衡调节方法微调rise_shot R/G/B 得到低灰下白平衡</t>
  </si>
  <si>
    <t>同样低灰下，用黑块去耦合低灰，调节Dummy shot R/G/B 得到一个合适的值，则暗耦合可解</t>
  </si>
  <si>
    <t>Vline-reg稍大于VPG/VPB，Vline_reg=1.1V.
Line_charge mode:在低灰下，选择一种mode，实现较好的一致性，一般默认值（FC0 33-32 Default：00）
Vline_ceil：在低灰下，sub_period=1（threshold设成1，更容易看），用亮块去耦合低灰，调节该电压，得到一个导通的合适的值，则亮耦合可解。</t>
  </si>
  <si>
    <t>SCLK=4MHz</t>
  </si>
  <si>
    <t>GCLK=8*4=32MHz</t>
  </si>
  <si>
    <t>subp_num=16</t>
  </si>
  <si>
    <t>seg_length=128</t>
  </si>
  <si>
    <t>`BC</t>
  </si>
  <si>
    <t>B</t>
  </si>
  <si>
    <t>G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</si>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</sst>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9C000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/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/>
      <top style="thin">
        <color rgb="FF3F3F3F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2" applyNumberFormat="0" applyFont="0" applyAlignment="0" applyProtection="0"/>
    <xf numFmtId="0" fontId="1" fillId="5" borderId="0" applyNumberFormat="0" applyBorder="0" applyAlignment="0" applyProtection="0"/>
    <xf numFmtId="0" fontId="1" fillId="0" borderId="0" applyAlignment="0">
      <alignment horizontal="center" wrapText="1"/>
    </xf>
    <xf numFmtId="0" fontId="7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4" borderId="7" xfId="3" applyFont="1" applyBorder="1"/>
    <xf numFmtId="0" fontId="0" fillId="4" borderId="8" xfId="3" applyFont="1" applyBorder="1"/>
    <xf numFmtId="0" fontId="0" fillId="0" borderId="9" xfId="0" applyBorder="1"/>
    <xf numFmtId="0" fontId="0" fillId="0" borderId="10" xfId="0" applyBorder="1"/>
    <xf numFmtId="0" fontId="0" fillId="4" borderId="13" xfId="3" applyFont="1" applyBorder="1"/>
    <xf numFmtId="0" fontId="0" fillId="0" borderId="0" xfId="0" applyBorder="1"/>
    <xf numFmtId="0" fontId="0" fillId="4" borderId="15" xfId="3" applyFont="1" applyBorder="1"/>
    <xf numFmtId="0" fontId="0" fillId="4" borderId="17" xfId="3" applyFont="1" applyBorder="1"/>
    <xf numFmtId="0" fontId="0" fillId="0" borderId="18" xfId="0" applyBorder="1"/>
    <xf numFmtId="0" fontId="3" fillId="3" borderId="19" xfId="2" applyBorder="1" applyAlignment="1">
      <alignment vertical="top" wrapText="1"/>
    </xf>
    <xf numFmtId="0" fontId="0" fillId="4" borderId="20" xfId="3" applyFont="1" applyBorder="1"/>
    <xf numFmtId="0" fontId="0" fillId="4" borderId="22" xfId="3" applyFont="1" applyBorder="1"/>
    <xf numFmtId="0" fontId="3" fillId="3" borderId="23" xfId="2" applyBorder="1" applyAlignment="1">
      <alignment vertical="top" wrapText="1"/>
    </xf>
    <xf numFmtId="0" fontId="0" fillId="0" borderId="0" xfId="0" applyBorder="1" applyAlignment="1">
      <alignment vertical="top"/>
    </xf>
    <xf numFmtId="0" fontId="3" fillId="3" borderId="19" xfId="2" applyBorder="1" applyAlignment="1">
      <alignment vertical="top"/>
    </xf>
    <xf numFmtId="0" fontId="0" fillId="4" borderId="27" xfId="3" applyFont="1" applyBorder="1"/>
    <xf numFmtId="0" fontId="3" fillId="3" borderId="28" xfId="2" applyBorder="1" applyAlignment="1">
      <alignment vertical="top" wrapText="1"/>
    </xf>
    <xf numFmtId="0" fontId="0" fillId="4" borderId="29" xfId="3" applyFont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6" fillId="2" borderId="4" xfId="1" applyFont="1" applyBorder="1" applyAlignment="1"/>
    <xf numFmtId="0" fontId="6" fillId="2" borderId="5" xfId="1" applyFont="1" applyBorder="1" applyAlignment="1"/>
    <xf numFmtId="0" fontId="6" fillId="2" borderId="6" xfId="1" applyFont="1" applyBorder="1" applyAlignment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4" xfId="0" applyBorder="1"/>
    <xf numFmtId="0" fontId="6" fillId="2" borderId="3" xfId="1" applyFont="1" applyBorder="1" applyAlignment="1"/>
    <xf numFmtId="0" fontId="6" fillId="0" borderId="0" xfId="1" applyFont="1" applyFill="1" applyBorder="1" applyAlignment="1"/>
    <xf numFmtId="0" fontId="8" fillId="0" borderId="0" xfId="0" applyFont="1"/>
    <xf numFmtId="0" fontId="0" fillId="0" borderId="39" xfId="0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4" fillId="0" borderId="0" xfId="0" applyFont="1"/>
    <xf numFmtId="0" fontId="0" fillId="0" borderId="42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51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NumberFormat="1" applyFont="1" applyBorder="1" applyAlignment="1">
      <alignment horizontal="center" vertical="center"/>
    </xf>
    <xf numFmtId="0" fontId="5" fillId="0" borderId="45" xfId="0" applyNumberFormat="1" applyFont="1" applyBorder="1" applyAlignment="1">
      <alignment horizontal="center" vertical="center"/>
    </xf>
    <xf numFmtId="49" fontId="5" fillId="0" borderId="43" xfId="0" applyNumberFormat="1" applyFont="1" applyBorder="1" applyAlignment="1">
      <alignment horizontal="center" vertical="center"/>
    </xf>
    <xf numFmtId="49" fontId="5" fillId="0" borderId="45" xfId="0" applyNumberFormat="1" applyFont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/>
    </xf>
    <xf numFmtId="49" fontId="5" fillId="7" borderId="41" xfId="0" applyNumberFormat="1" applyFont="1" applyFill="1" applyBorder="1" applyAlignment="1">
      <alignment horizontal="center"/>
    </xf>
    <xf numFmtId="49" fontId="5" fillId="7" borderId="43" xfId="0" applyNumberFormat="1" applyFont="1" applyFill="1" applyBorder="1" applyAlignment="1">
      <alignment horizontal="center"/>
    </xf>
    <xf numFmtId="49" fontId="5" fillId="0" borderId="43" xfId="0" applyNumberFormat="1" applyFont="1" applyBorder="1" applyAlignment="1">
      <alignment horizontal="center"/>
    </xf>
    <xf numFmtId="49" fontId="5" fillId="0" borderId="45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0" fillId="0" borderId="52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4" xfId="0" applyBorder="1" applyAlignment="1">
      <alignment vertical="center"/>
    </xf>
    <xf numFmtId="0" fontId="0" fillId="0" borderId="31" xfId="0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0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0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4" borderId="5" xfId="3" applyFont="1" applyBorder="1" applyAlignment="1">
      <alignment vertical="center"/>
    </xf>
    <xf numFmtId="0" fontId="0" fillId="0" borderId="5" xfId="0" applyBorder="1" applyAlignment="1">
      <alignment vertical="center"/>
    </xf>
    <xf numFmtId="0" fontId="6" fillId="2" borderId="5" xfId="1" applyFont="1" applyBorder="1" applyAlignment="1">
      <alignment wrapText="1"/>
    </xf>
    <xf numFmtId="0" fontId="5" fillId="0" borderId="56" xfId="0" applyFont="1" applyBorder="1" applyAlignment="1">
      <alignment horizontal="center" vertical="center"/>
    </xf>
    <xf numFmtId="49" fontId="5" fillId="0" borderId="40" xfId="0" applyNumberFormat="1" applyFont="1" applyBorder="1" applyAlignment="1">
      <alignment horizontal="center" vertical="center"/>
    </xf>
    <xf numFmtId="49" fontId="5" fillId="0" borderId="57" xfId="0" applyNumberFormat="1" applyFont="1" applyBorder="1" applyAlignment="1">
      <alignment horizontal="center" vertical="center"/>
    </xf>
    <xf numFmtId="0" fontId="0" fillId="0" borderId="0" xfId="0" applyFill="1" applyBorder="1"/>
    <xf numFmtId="0" fontId="5" fillId="0" borderId="0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30" xfId="6" applyBorder="1" applyAlignment="1">
      <alignment horizontal="left" vertical="center"/>
    </xf>
    <xf numFmtId="0" fontId="7" fillId="0" borderId="32" xfId="6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30" xfId="6" applyBorder="1" applyAlignment="1">
      <alignment vertical="center" wrapText="1"/>
    </xf>
    <xf numFmtId="0" fontId="7" fillId="0" borderId="32" xfId="6" applyBorder="1" applyAlignment="1">
      <alignment vertical="center" wrapText="1"/>
    </xf>
    <xf numFmtId="0" fontId="7" fillId="0" borderId="9" xfId="6" applyBorder="1" applyAlignment="1">
      <alignment horizontal="left" vertical="center"/>
    </xf>
    <xf numFmtId="0" fontId="7" fillId="0" borderId="10" xfId="6" applyBorder="1" applyAlignment="1">
      <alignment horizontal="left" vertical="center"/>
    </xf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2" fillId="2" borderId="4" xfId="1" applyFont="1" applyBorder="1" applyAlignment="1">
      <alignment horizontal="center"/>
    </xf>
    <xf numFmtId="0" fontId="12" fillId="2" borderId="5" xfId="1" applyFont="1" applyBorder="1" applyAlignment="1">
      <alignment horizontal="center"/>
    </xf>
    <xf numFmtId="0" fontId="12" fillId="2" borderId="6" xfId="1" applyFont="1" applyBorder="1" applyAlignment="1">
      <alignment horizontal="center"/>
    </xf>
    <xf numFmtId="0" fontId="0" fillId="4" borderId="5" xfId="3" applyFont="1" applyBorder="1" applyAlignment="1">
      <alignment horizontal="left" vertical="center"/>
    </xf>
    <xf numFmtId="0" fontId="0" fillId="4" borderId="6" xfId="3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11" fillId="0" borderId="0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54" xfId="3" applyFont="1" applyBorder="1" applyAlignment="1">
      <alignment horizontal="center" vertical="center"/>
    </xf>
    <xf numFmtId="0" fontId="0" fillId="4" borderId="55" xfId="3" applyFont="1" applyBorder="1" applyAlignment="1">
      <alignment horizontal="center" vertical="center"/>
    </xf>
    <xf numFmtId="0" fontId="11" fillId="0" borderId="3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9" xfId="6" applyBorder="1" applyAlignment="1">
      <alignment vertical="center"/>
    </xf>
    <xf numFmtId="0" fontId="7" fillId="0" borderId="10" xfId="6" applyBorder="1" applyAlignment="1">
      <alignment vertical="center"/>
    </xf>
    <xf numFmtId="0" fontId="7" fillId="0" borderId="30" xfId="6" applyBorder="1" applyAlignment="1">
      <alignment vertical="center"/>
    </xf>
    <xf numFmtId="0" fontId="7" fillId="0" borderId="32" xfId="6" applyBorder="1" applyAlignment="1">
      <alignment vertical="center"/>
    </xf>
    <xf numFmtId="0" fontId="7" fillId="0" borderId="9" xfId="6" applyBorder="1" applyAlignment="1">
      <alignment vertical="center" wrapText="1"/>
    </xf>
    <xf numFmtId="0" fontId="7" fillId="0" borderId="10" xfId="6" applyBorder="1" applyAlignment="1">
      <alignment vertical="center" wrapText="1"/>
    </xf>
    <xf numFmtId="0" fontId="7" fillId="0" borderId="4" xfId="6" applyBorder="1" applyAlignment="1">
      <alignment horizontal="left" vertical="center"/>
    </xf>
    <xf numFmtId="0" fontId="7" fillId="0" borderId="6" xfId="6" applyBorder="1" applyAlignment="1">
      <alignment horizontal="left" vertical="center"/>
    </xf>
    <xf numFmtId="0" fontId="7" fillId="0" borderId="33" xfId="6" applyBorder="1" applyAlignment="1">
      <alignment vertical="center"/>
    </xf>
    <xf numFmtId="0" fontId="7" fillId="0" borderId="35" xfId="6" applyBorder="1" applyAlignment="1">
      <alignment vertical="center"/>
    </xf>
    <xf numFmtId="0" fontId="0" fillId="0" borderId="0" xfId="0" applyAlignment="1">
      <alignment horizontal="center"/>
    </xf>
    <xf numFmtId="0" fontId="11" fillId="0" borderId="5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9" fillId="5" borderId="5" xfId="4" applyFont="1" applyBorder="1" applyAlignment="1">
      <alignment horizontal="center"/>
    </xf>
    <xf numFmtId="0" fontId="9" fillId="5" borderId="6" xfId="4" applyFont="1" applyBorder="1" applyAlignment="1">
      <alignment horizontal="center"/>
    </xf>
    <xf numFmtId="0" fontId="9" fillId="5" borderId="4" xfId="4" applyFont="1" applyBorder="1" applyAlignment="1">
      <alignment horizontal="center"/>
    </xf>
    <xf numFmtId="0" fontId="0" fillId="4" borderId="37" xfId="3" applyFont="1" applyBorder="1" applyAlignment="1">
      <alignment horizontal="center"/>
    </xf>
    <xf numFmtId="0" fontId="0" fillId="4" borderId="2" xfId="3" applyFont="1" applyBorder="1" applyAlignment="1">
      <alignment horizontal="center"/>
    </xf>
    <xf numFmtId="0" fontId="0" fillId="4" borderId="38" xfId="3" applyFont="1" applyBorder="1" applyAlignment="1">
      <alignment horizontal="center"/>
    </xf>
    <xf numFmtId="0" fontId="0" fillId="4" borderId="7" xfId="3" applyFont="1" applyBorder="1" applyAlignment="1">
      <alignment horizontal="center"/>
    </xf>
    <xf numFmtId="0" fontId="0" fillId="4" borderId="15" xfId="3" applyFont="1" applyBorder="1" applyAlignment="1">
      <alignment horizontal="center"/>
    </xf>
    <xf numFmtId="0" fontId="0" fillId="4" borderId="8" xfId="3" applyFont="1" applyBorder="1" applyAlignment="1">
      <alignment horizontal="center"/>
    </xf>
    <xf numFmtId="0" fontId="3" fillId="3" borderId="21" xfId="2" applyBorder="1" applyAlignment="1">
      <alignment horizontal="center" vertical="top"/>
    </xf>
    <xf numFmtId="0" fontId="3" fillId="3" borderId="16" xfId="2" applyBorder="1" applyAlignment="1">
      <alignment horizontal="center" vertical="top"/>
    </xf>
    <xf numFmtId="0" fontId="3" fillId="3" borderId="12" xfId="2" applyBorder="1" applyAlignment="1">
      <alignment horizontal="center" vertical="top"/>
    </xf>
    <xf numFmtId="0" fontId="3" fillId="3" borderId="11" xfId="2" applyBorder="1" applyAlignment="1">
      <alignment horizontal="center" vertical="top"/>
    </xf>
    <xf numFmtId="0" fontId="3" fillId="3" borderId="14" xfId="2" applyBorder="1" applyAlignment="1">
      <alignment horizontal="center" vertical="top"/>
    </xf>
    <xf numFmtId="0" fontId="6" fillId="8" borderId="30" xfId="1" applyFont="1" applyFill="1" applyBorder="1" applyAlignment="1">
      <alignment horizontal="center"/>
    </xf>
    <xf numFmtId="0" fontId="6" fillId="8" borderId="31" xfId="1" applyFont="1" applyFill="1" applyBorder="1" applyAlignment="1">
      <alignment horizontal="center"/>
    </xf>
    <xf numFmtId="0" fontId="6" fillId="8" borderId="32" xfId="1" applyFont="1" applyFill="1" applyBorder="1" applyAlignment="1">
      <alignment horizontal="center"/>
    </xf>
    <xf numFmtId="0" fontId="6" fillId="9" borderId="30" xfId="1" applyFont="1" applyFill="1" applyBorder="1" applyAlignment="1">
      <alignment horizontal="center"/>
    </xf>
    <xf numFmtId="0" fontId="6" fillId="9" borderId="31" xfId="1" applyFont="1" applyFill="1" applyBorder="1" applyAlignment="1">
      <alignment horizontal="center"/>
    </xf>
    <xf numFmtId="0" fontId="6" fillId="9" borderId="32" xfId="1" applyFont="1" applyFill="1" applyBorder="1" applyAlignment="1">
      <alignment horizontal="center"/>
    </xf>
    <xf numFmtId="0" fontId="3" fillId="3" borderId="28" xfId="2" applyBorder="1" applyAlignment="1">
      <alignment horizontal="center" vertical="top"/>
    </xf>
    <xf numFmtId="0" fontId="3" fillId="3" borderId="23" xfId="2" applyBorder="1" applyAlignment="1">
      <alignment horizontal="center" vertical="top"/>
    </xf>
    <xf numFmtId="0" fontId="6" fillId="8" borderId="4" xfId="1" applyFont="1" applyFill="1" applyBorder="1" applyAlignment="1">
      <alignment horizontal="center"/>
    </xf>
    <xf numFmtId="0" fontId="6" fillId="8" borderId="5" xfId="1" applyFont="1" applyFill="1" applyBorder="1" applyAlignment="1">
      <alignment horizontal="center"/>
    </xf>
    <xf numFmtId="0" fontId="6" fillId="8" borderId="6" xfId="1" applyFont="1" applyFill="1" applyBorder="1" applyAlignment="1">
      <alignment horizontal="center"/>
    </xf>
    <xf numFmtId="0" fontId="6" fillId="2" borderId="4" xfId="1" applyFont="1" applyBorder="1" applyAlignment="1">
      <alignment horizontal="center"/>
    </xf>
    <xf numFmtId="0" fontId="6" fillId="2" borderId="5" xfId="1" applyFont="1" applyBorder="1" applyAlignment="1">
      <alignment horizontal="center"/>
    </xf>
    <xf numFmtId="0" fontId="6" fillId="2" borderId="6" xfId="1" applyFont="1" applyBorder="1" applyAlignment="1">
      <alignment horizontal="center"/>
    </xf>
    <xf numFmtId="0" fontId="6" fillId="2" borderId="30" xfId="1" applyFont="1" applyBorder="1" applyAlignment="1">
      <alignment horizontal="center"/>
    </xf>
    <xf numFmtId="0" fontId="6" fillId="2" borderId="31" xfId="1" applyFont="1" applyBorder="1" applyAlignment="1">
      <alignment horizontal="center"/>
    </xf>
    <xf numFmtId="0" fontId="6" fillId="2" borderId="32" xfId="1" applyFont="1" applyBorder="1" applyAlignment="1">
      <alignment horizontal="center"/>
    </xf>
    <xf numFmtId="0" fontId="3" fillId="3" borderId="11" xfId="2" applyBorder="1" applyAlignment="1">
      <alignment horizontal="center" vertical="top" wrapText="1"/>
    </xf>
    <xf numFmtId="0" fontId="3" fillId="3" borderId="16" xfId="2" applyBorder="1" applyAlignment="1">
      <alignment horizontal="center" vertical="top" wrapText="1"/>
    </xf>
    <xf numFmtId="0" fontId="3" fillId="3" borderId="12" xfId="2" applyBorder="1" applyAlignment="1">
      <alignment horizontal="center" vertical="top" wrapText="1"/>
    </xf>
    <xf numFmtId="0" fontId="3" fillId="3" borderId="14" xfId="2" applyBorder="1" applyAlignment="1">
      <alignment horizontal="center" vertical="top" wrapText="1"/>
    </xf>
    <xf numFmtId="0" fontId="3" fillId="3" borderId="21" xfId="2" applyBorder="1" applyAlignment="1">
      <alignment horizontal="center" vertical="top" wrapText="1"/>
    </xf>
  </cellXfs>
  <cellStyles count="7">
    <cellStyle name="20% - Accent2" xfId="4" builtinId="34"/>
    <cellStyle name="Bad" xfId="1" builtinId="27"/>
    <cellStyle name="Hyperlink" xfId="6" builtinId="8"/>
    <cellStyle name="Normal" xfId="0" builtinId="0"/>
    <cellStyle name="Note" xfId="3" builtinId="10"/>
    <cellStyle name="Output" xfId="2" builtinId="21"/>
    <cellStyle name="Style 1" xfId="5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I78"/>
  <sheetViews>
    <sheetView tabSelected="1" view="pageLayout" zoomScale="85" zoomScaleNormal="100" zoomScalePageLayoutView="85" workbookViewId="0">
      <selection activeCell="F10" sqref="F10"/>
    </sheetView>
  </sheetViews>
  <sheetFormatPr defaultColWidth="7.7109375" defaultRowHeight="15" x14ac:dyDescent="0.25"/>
  <cols>
    <col min="18" max="18" width="8.140625" customWidth="1"/>
    <col min="19" max="19" width="8.85546875" customWidth="1"/>
    <col min="20" max="20" width="8.28515625" customWidth="1"/>
    <col min="21" max="21" width="8" customWidth="1"/>
    <col min="22" max="22" width="8.5703125" bestFit="1" customWidth="1"/>
    <col min="23" max="23" width="8.5703125" customWidth="1"/>
    <col min="24" max="24" width="9.42578125" customWidth="1"/>
    <col min="26" max="26" width="9" customWidth="1"/>
    <col min="31" max="31" width="7.7109375" customWidth="1"/>
  </cols>
  <sheetData>
    <row r="1" spans="2:35" ht="15.75" thickBot="1" x14ac:dyDescent="0.3"/>
    <row r="2" spans="2:35" ht="19.5" thickBot="1" x14ac:dyDescent="0.35">
      <c r="B2" s="188" t="s">
        <v>87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90"/>
      <c r="R2" s="33"/>
      <c r="S2" s="32" t="s">
        <v>95</v>
      </c>
      <c r="T2" s="25" t="str">
        <f>TEXT(DEC2HEX(B4*32768+C4*16384+D4*8192+E4*4096+F4*2048+G4*1024+H4*512+I4*256+J4*128+K4*64+L4*32+M4*16+N4*8+O4*4+P4*2+Q4),"0000")</f>
        <v>9001</v>
      </c>
      <c r="U2" s="100" t="str">
        <f>TEXT(DEC2HEX(B7*32768+C7*16384+D7*8192+E7*4096+F7*2048+G7*1024+H7*512+I7*256+J7*128+K7*64+L7*32+M7*16+N7*8+O7*4+P7*2+Q7),"0000")</f>
        <v>E073</v>
      </c>
      <c r="V2" s="27" t="str">
        <f>TEXT(DEC2HEX(B10*32768+C10*16384+D10*8192+E10*4096+F10*2048+G10*1024+H10*512+I10*256+J10*128+K10*64+L10*32+M10*16+N10*8+O10*4+P10*2+Q10),"0000")</f>
        <v>8101</v>
      </c>
      <c r="X2" s="168" t="s">
        <v>100</v>
      </c>
      <c r="Y2" s="167"/>
      <c r="Z2" s="166" t="s">
        <v>101</v>
      </c>
      <c r="AA2" s="167"/>
      <c r="AB2" s="166" t="s">
        <v>102</v>
      </c>
      <c r="AC2" s="166"/>
      <c r="AD2" s="168" t="s">
        <v>103</v>
      </c>
      <c r="AE2" s="166"/>
      <c r="AF2" s="168" t="s">
        <v>104</v>
      </c>
      <c r="AG2" s="166"/>
      <c r="AH2" s="167"/>
      <c r="AI2" s="34"/>
    </row>
    <row r="3" spans="2:35" ht="15.75" thickBot="1" x14ac:dyDescent="0.3">
      <c r="B3" s="3">
        <v>47</v>
      </c>
      <c r="C3" s="7">
        <v>46</v>
      </c>
      <c r="D3" s="3">
        <v>45</v>
      </c>
      <c r="E3" s="4">
        <v>44</v>
      </c>
      <c r="F3" s="3">
        <v>43</v>
      </c>
      <c r="G3" s="9">
        <v>42</v>
      </c>
      <c r="H3" s="4">
        <v>41</v>
      </c>
      <c r="I3" s="13">
        <v>40</v>
      </c>
      <c r="J3" s="9">
        <v>39</v>
      </c>
      <c r="K3" s="4">
        <v>38</v>
      </c>
      <c r="L3" s="3">
        <v>37</v>
      </c>
      <c r="M3" s="9">
        <v>36</v>
      </c>
      <c r="N3" s="4">
        <v>35</v>
      </c>
      <c r="O3" s="14">
        <v>34</v>
      </c>
      <c r="P3" s="3">
        <v>33</v>
      </c>
      <c r="Q3" s="4">
        <v>32</v>
      </c>
      <c r="S3" s="172" t="s">
        <v>92</v>
      </c>
      <c r="T3" s="173"/>
      <c r="U3" s="173"/>
      <c r="V3" s="174"/>
      <c r="X3" s="55" t="s">
        <v>105</v>
      </c>
      <c r="Y3" s="38" t="s">
        <v>106</v>
      </c>
      <c r="Z3" s="101" t="s">
        <v>107</v>
      </c>
      <c r="AA3" s="38" t="s">
        <v>108</v>
      </c>
      <c r="AB3" s="60" t="s">
        <v>56</v>
      </c>
      <c r="AC3" s="42" t="s">
        <v>108</v>
      </c>
      <c r="AD3" s="61" t="s">
        <v>109</v>
      </c>
      <c r="AE3" s="47" t="s">
        <v>110</v>
      </c>
      <c r="AF3" s="66" t="s">
        <v>109</v>
      </c>
      <c r="AG3" s="52" t="s">
        <v>111</v>
      </c>
      <c r="AH3" s="53" t="s">
        <v>112</v>
      </c>
    </row>
    <row r="4" spans="2:35" x14ac:dyDescent="0.25">
      <c r="B4" s="5">
        <v>1</v>
      </c>
      <c r="C4" s="8">
        <v>0</v>
      </c>
      <c r="D4" s="5">
        <v>0</v>
      </c>
      <c r="E4" s="6">
        <v>1</v>
      </c>
      <c r="F4" s="5">
        <v>0</v>
      </c>
      <c r="G4" s="8">
        <v>0</v>
      </c>
      <c r="H4" s="6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6">
        <v>0</v>
      </c>
      <c r="P4" s="5">
        <v>0</v>
      </c>
      <c r="Q4" s="6">
        <v>1</v>
      </c>
      <c r="S4" s="5" t="str">
        <f t="shared" ref="S4" si="0">DEC2HEX(B4*8+C4*4+D4*2+E4*1)</f>
        <v>9</v>
      </c>
      <c r="T4" s="8" t="str">
        <f t="shared" ref="T4" si="1">DEC2HEX(F4*8+G4*4+H4*2+I4)</f>
        <v>0</v>
      </c>
      <c r="U4" s="8" t="str">
        <f t="shared" ref="U4" si="2">DEC2HEX(J4*8+K4*4+L4*2+M4*1)</f>
        <v>0</v>
      </c>
      <c r="V4" s="6" t="str">
        <f t="shared" ref="V4" si="3">DEC2HEX(N4*8+O4*4+P4*2+Q4)</f>
        <v>1</v>
      </c>
      <c r="X4" s="56" t="s">
        <v>113</v>
      </c>
      <c r="Y4" s="39">
        <v>45</v>
      </c>
      <c r="Z4" s="102" t="s">
        <v>114</v>
      </c>
      <c r="AA4" s="39">
        <v>16</v>
      </c>
      <c r="AB4" s="58" t="s">
        <v>114</v>
      </c>
      <c r="AC4" s="35">
        <v>23.81</v>
      </c>
      <c r="AD4" s="62" t="s">
        <v>113</v>
      </c>
      <c r="AE4" s="48">
        <v>0.1</v>
      </c>
      <c r="AF4" s="64" t="s">
        <v>113</v>
      </c>
      <c r="AG4" s="36">
        <v>0.8</v>
      </c>
      <c r="AH4" s="45">
        <v>0.7</v>
      </c>
    </row>
    <row r="5" spans="2:35" s="1" customFormat="1" ht="45.75" thickBot="1" x14ac:dyDescent="0.3">
      <c r="B5" s="197" t="s">
        <v>0</v>
      </c>
      <c r="C5" s="200"/>
      <c r="D5" s="197" t="s">
        <v>1</v>
      </c>
      <c r="E5" s="199"/>
      <c r="F5" s="197" t="s">
        <v>2</v>
      </c>
      <c r="G5" s="198"/>
      <c r="H5" s="199"/>
      <c r="I5" s="201" t="s">
        <v>4</v>
      </c>
      <c r="J5" s="198"/>
      <c r="K5" s="199"/>
      <c r="L5" s="197" t="s">
        <v>3</v>
      </c>
      <c r="M5" s="198"/>
      <c r="N5" s="199"/>
      <c r="O5" s="15" t="s">
        <v>5</v>
      </c>
      <c r="P5" s="197" t="s">
        <v>6</v>
      </c>
      <c r="Q5" s="199"/>
      <c r="S5" s="5"/>
      <c r="T5" s="8"/>
      <c r="U5" s="8"/>
      <c r="V5" s="6"/>
      <c r="X5" s="56" t="s">
        <v>115</v>
      </c>
      <c r="Y5" s="40">
        <v>60</v>
      </c>
      <c r="Z5" s="102" t="s">
        <v>116</v>
      </c>
      <c r="AA5" s="40">
        <v>32</v>
      </c>
      <c r="AB5" s="58" t="s">
        <v>116</v>
      </c>
      <c r="AC5" s="43">
        <v>30.12</v>
      </c>
      <c r="AD5" s="63" t="s">
        <v>115</v>
      </c>
      <c r="AE5" s="49">
        <v>0.3</v>
      </c>
      <c r="AF5" s="64" t="s">
        <v>115</v>
      </c>
      <c r="AG5" s="36">
        <f t="shared" ref="AG5:AG6" si="4">AG4+0.1</f>
        <v>0.9</v>
      </c>
      <c r="AH5" s="45">
        <v>0.8</v>
      </c>
      <c r="AI5" s="34"/>
    </row>
    <row r="6" spans="2:35" x14ac:dyDescent="0.25">
      <c r="B6" s="3">
        <v>31</v>
      </c>
      <c r="C6" s="9">
        <v>30</v>
      </c>
      <c r="D6" s="9">
        <v>29</v>
      </c>
      <c r="E6" s="4">
        <v>28</v>
      </c>
      <c r="F6" s="10">
        <v>27</v>
      </c>
      <c r="G6" s="3">
        <v>26</v>
      </c>
      <c r="H6" s="9">
        <v>25</v>
      </c>
      <c r="I6" s="4">
        <v>24</v>
      </c>
      <c r="J6" s="3">
        <v>23</v>
      </c>
      <c r="K6" s="9">
        <v>22</v>
      </c>
      <c r="L6" s="4">
        <v>21</v>
      </c>
      <c r="M6" s="3">
        <v>20</v>
      </c>
      <c r="N6" s="9">
        <v>19</v>
      </c>
      <c r="O6" s="9">
        <v>18</v>
      </c>
      <c r="P6" s="9">
        <v>17</v>
      </c>
      <c r="Q6" s="4">
        <v>16</v>
      </c>
      <c r="S6" s="169" t="s">
        <v>93</v>
      </c>
      <c r="T6" s="170"/>
      <c r="U6" s="170"/>
      <c r="V6" s="171"/>
      <c r="X6" s="56" t="s">
        <v>117</v>
      </c>
      <c r="Y6" s="40">
        <f>Y5+30</f>
        <v>90</v>
      </c>
      <c r="Z6" s="102" t="s">
        <v>118</v>
      </c>
      <c r="AA6" s="40">
        <v>48</v>
      </c>
      <c r="AB6" s="58" t="s">
        <v>118</v>
      </c>
      <c r="AC6" s="43">
        <v>48.76</v>
      </c>
      <c r="AD6" s="64" t="s">
        <v>117</v>
      </c>
      <c r="AE6" s="50">
        <v>0.5</v>
      </c>
      <c r="AF6" s="64" t="s">
        <v>117</v>
      </c>
      <c r="AG6" s="36">
        <f t="shared" si="4"/>
        <v>1</v>
      </c>
      <c r="AH6" s="45">
        <v>0.8</v>
      </c>
      <c r="AI6" s="34"/>
    </row>
    <row r="7" spans="2:35" x14ac:dyDescent="0.25">
      <c r="B7" s="5">
        <v>1</v>
      </c>
      <c r="C7" s="8">
        <v>1</v>
      </c>
      <c r="D7" s="8">
        <v>1</v>
      </c>
      <c r="E7" s="6">
        <v>0</v>
      </c>
      <c r="F7" s="11">
        <v>0</v>
      </c>
      <c r="G7" s="5">
        <v>0</v>
      </c>
      <c r="H7" s="8">
        <v>0</v>
      </c>
      <c r="I7" s="6">
        <v>0</v>
      </c>
      <c r="J7" s="5">
        <v>0</v>
      </c>
      <c r="K7" s="8">
        <v>1</v>
      </c>
      <c r="L7" s="6">
        <v>1</v>
      </c>
      <c r="M7" s="5">
        <v>1</v>
      </c>
      <c r="N7" s="104">
        <v>0</v>
      </c>
      <c r="O7" s="104">
        <v>0</v>
      </c>
      <c r="P7" s="104">
        <v>1</v>
      </c>
      <c r="Q7" s="6">
        <v>1</v>
      </c>
      <c r="S7" s="5" t="str">
        <f>DEC2HEX(B7*8+C7*4+D7*2+E7*1)</f>
        <v>E</v>
      </c>
      <c r="T7" s="8" t="str">
        <f>DEC2HEX(F7*8+G7*4+H7*2+I7)</f>
        <v>0</v>
      </c>
      <c r="U7" s="8" t="str">
        <f>DEC2HEX(J7*8+K7*4+L7*2+M7*1)</f>
        <v>7</v>
      </c>
      <c r="V7" s="6" t="str">
        <f>DEC2HEX(N7*8+O7*4+P7*2+Q7)</f>
        <v>3</v>
      </c>
      <c r="X7" s="56" t="s">
        <v>119</v>
      </c>
      <c r="Y7" s="40">
        <f>Y6+30</f>
        <v>120</v>
      </c>
      <c r="Z7" s="102" t="s">
        <v>120</v>
      </c>
      <c r="AA7" s="40">
        <v>64</v>
      </c>
      <c r="AB7" s="58" t="s">
        <v>120</v>
      </c>
      <c r="AC7" s="43">
        <v>85.33</v>
      </c>
      <c r="AD7" s="64" t="s">
        <v>119</v>
      </c>
      <c r="AE7" s="50">
        <v>0.7</v>
      </c>
      <c r="AF7" s="64" t="s">
        <v>119</v>
      </c>
      <c r="AG7" s="36">
        <f>AG6+0.1</f>
        <v>1.1000000000000001</v>
      </c>
      <c r="AH7" s="45">
        <v>0.8</v>
      </c>
    </row>
    <row r="8" spans="2:35" s="1" customFormat="1" ht="30" customHeight="1" thickBot="1" x14ac:dyDescent="0.3">
      <c r="B8" s="197" t="s">
        <v>8</v>
      </c>
      <c r="C8" s="198"/>
      <c r="D8" s="198"/>
      <c r="E8" s="199"/>
      <c r="F8" s="12" t="s">
        <v>9</v>
      </c>
      <c r="G8" s="197" t="s">
        <v>10</v>
      </c>
      <c r="H8" s="198"/>
      <c r="I8" s="199"/>
      <c r="J8" s="197" t="s">
        <v>11</v>
      </c>
      <c r="K8" s="198"/>
      <c r="L8" s="199"/>
      <c r="M8" s="197" t="s">
        <v>12</v>
      </c>
      <c r="N8" s="198"/>
      <c r="O8" s="198"/>
      <c r="P8" s="198"/>
      <c r="Q8" s="199"/>
      <c r="S8" s="5"/>
      <c r="T8" s="8"/>
      <c r="U8" s="8"/>
      <c r="V8" s="6"/>
      <c r="X8" s="56" t="s">
        <v>121</v>
      </c>
      <c r="Y8" s="40">
        <f>Y7+30</f>
        <v>150</v>
      </c>
      <c r="Z8" s="102" t="s">
        <v>122</v>
      </c>
      <c r="AA8" s="40">
        <v>80</v>
      </c>
      <c r="AB8" s="58" t="s">
        <v>122</v>
      </c>
      <c r="AC8" s="43">
        <v>102.4</v>
      </c>
      <c r="AD8" s="64" t="s">
        <v>121</v>
      </c>
      <c r="AE8" s="50">
        <v>0.9</v>
      </c>
      <c r="AF8" s="64" t="s">
        <v>121</v>
      </c>
      <c r="AG8" s="36">
        <f>AG7+0.1</f>
        <v>1.2000000000000002</v>
      </c>
      <c r="AH8" s="45">
        <v>0.9</v>
      </c>
      <c r="AI8"/>
    </row>
    <row r="9" spans="2:35" x14ac:dyDescent="0.25">
      <c r="B9" s="10">
        <v>15</v>
      </c>
      <c r="C9" s="3">
        <v>14</v>
      </c>
      <c r="D9" s="4">
        <v>13</v>
      </c>
      <c r="E9" s="10">
        <v>12</v>
      </c>
      <c r="F9" s="10">
        <v>11</v>
      </c>
      <c r="G9" s="18">
        <v>10</v>
      </c>
      <c r="H9" s="10">
        <v>9</v>
      </c>
      <c r="I9" s="18">
        <v>8</v>
      </c>
      <c r="J9" s="10">
        <v>7</v>
      </c>
      <c r="K9" s="18">
        <v>6</v>
      </c>
      <c r="L9" s="10">
        <v>5</v>
      </c>
      <c r="M9" s="13">
        <v>4</v>
      </c>
      <c r="N9" s="9">
        <v>3</v>
      </c>
      <c r="O9" s="9">
        <v>2</v>
      </c>
      <c r="P9" s="9">
        <v>1</v>
      </c>
      <c r="Q9" s="4">
        <v>0</v>
      </c>
      <c r="S9" s="169" t="s">
        <v>94</v>
      </c>
      <c r="T9" s="170"/>
      <c r="U9" s="170"/>
      <c r="V9" s="171"/>
      <c r="X9" s="58" t="s">
        <v>123</v>
      </c>
      <c r="Y9" s="40">
        <f t="shared" ref="Y9:Y19" si="5">Y8+30</f>
        <v>180</v>
      </c>
      <c r="Z9" s="102" t="s">
        <v>124</v>
      </c>
      <c r="AA9" s="67">
        <v>96</v>
      </c>
      <c r="AB9" s="69" t="s">
        <v>124</v>
      </c>
      <c r="AC9" s="68">
        <v>128</v>
      </c>
      <c r="AD9" s="69" t="s">
        <v>123</v>
      </c>
      <c r="AE9" s="50">
        <v>1.1000000000000001</v>
      </c>
      <c r="AF9" s="58" t="s">
        <v>123</v>
      </c>
      <c r="AG9" s="36">
        <f t="shared" ref="AG9:AG19" si="6">AG8+0.1</f>
        <v>1.3000000000000003</v>
      </c>
      <c r="AH9" s="45">
        <v>1</v>
      </c>
    </row>
    <row r="10" spans="2:35" x14ac:dyDescent="0.25">
      <c r="B10" s="11">
        <v>1</v>
      </c>
      <c r="C10" s="5">
        <v>0</v>
      </c>
      <c r="D10" s="6">
        <v>0</v>
      </c>
      <c r="E10" s="11">
        <v>0</v>
      </c>
      <c r="F10" s="11">
        <v>0</v>
      </c>
      <c r="G10" s="8">
        <v>0</v>
      </c>
      <c r="H10" s="11">
        <v>0</v>
      </c>
      <c r="I10" s="8">
        <v>1</v>
      </c>
      <c r="J10" s="11">
        <v>0</v>
      </c>
      <c r="K10" s="8">
        <v>0</v>
      </c>
      <c r="L10" s="11">
        <v>0</v>
      </c>
      <c r="M10" s="8">
        <v>0</v>
      </c>
      <c r="N10" s="8">
        <v>0</v>
      </c>
      <c r="O10" s="8">
        <v>0</v>
      </c>
      <c r="P10" s="8">
        <v>0</v>
      </c>
      <c r="Q10" s="6">
        <v>1</v>
      </c>
      <c r="S10" s="5" t="str">
        <f>DEC2HEX(B10*8+C10*4+D10*2+E10*1)</f>
        <v>8</v>
      </c>
      <c r="T10" s="8" t="str">
        <f>DEC2HEX(F10*8+G10*4+H10*2+I10)</f>
        <v>1</v>
      </c>
      <c r="U10" s="8" t="str">
        <f>DEC2HEX(J10*8+K10*4+L10*2+M10*1)</f>
        <v>0</v>
      </c>
      <c r="V10" s="6" t="str">
        <f>DEC2HEX(N10*8+O10*4+P10*2+Q10)</f>
        <v>1</v>
      </c>
      <c r="X10" s="56" t="s">
        <v>123</v>
      </c>
      <c r="Y10" s="40">
        <f t="shared" si="5"/>
        <v>210</v>
      </c>
      <c r="Z10" s="102" t="s">
        <v>124</v>
      </c>
      <c r="AA10" s="40">
        <v>112</v>
      </c>
      <c r="AB10" s="58" t="s">
        <v>124</v>
      </c>
      <c r="AC10" s="43">
        <v>146.29</v>
      </c>
      <c r="AD10" s="64" t="s">
        <v>123</v>
      </c>
      <c r="AE10" s="50">
        <v>1.2</v>
      </c>
      <c r="AF10" s="64" t="s">
        <v>123</v>
      </c>
      <c r="AG10" s="36">
        <f t="shared" si="6"/>
        <v>1.4000000000000004</v>
      </c>
      <c r="AH10" s="45">
        <v>1.1000000000000001</v>
      </c>
    </row>
    <row r="11" spans="2:35" s="2" customFormat="1" ht="31.5" customHeight="1" thickBot="1" x14ac:dyDescent="0.3">
      <c r="B11" s="12" t="s">
        <v>13</v>
      </c>
      <c r="C11" s="178" t="s">
        <v>14</v>
      </c>
      <c r="D11" s="177"/>
      <c r="E11" s="17" t="s">
        <v>15</v>
      </c>
      <c r="F11" s="12" t="s">
        <v>16</v>
      </c>
      <c r="G11" s="19" t="s">
        <v>17</v>
      </c>
      <c r="H11" s="12" t="s">
        <v>18</v>
      </c>
      <c r="I11" s="19" t="s">
        <v>19</v>
      </c>
      <c r="J11" s="12" t="s">
        <v>20</v>
      </c>
      <c r="K11" s="19" t="s">
        <v>21</v>
      </c>
      <c r="L11" s="12" t="s">
        <v>22</v>
      </c>
      <c r="M11" s="175" t="s">
        <v>23</v>
      </c>
      <c r="N11" s="176"/>
      <c r="O11" s="176"/>
      <c r="P11" s="176"/>
      <c r="Q11" s="177"/>
      <c r="S11" s="28"/>
      <c r="T11" s="29"/>
      <c r="U11" s="29"/>
      <c r="V11" s="30"/>
      <c r="X11" s="56" t="s">
        <v>125</v>
      </c>
      <c r="Y11" s="40">
        <f t="shared" si="5"/>
        <v>240</v>
      </c>
      <c r="Z11" s="103" t="s">
        <v>126</v>
      </c>
      <c r="AA11" s="41">
        <v>128</v>
      </c>
      <c r="AB11" s="59" t="s">
        <v>126</v>
      </c>
      <c r="AC11" s="44">
        <v>170.67</v>
      </c>
      <c r="AD11" s="64" t="s">
        <v>125</v>
      </c>
      <c r="AE11" s="50">
        <v>1.3</v>
      </c>
      <c r="AF11" s="64" t="s">
        <v>125</v>
      </c>
      <c r="AG11" s="36">
        <f t="shared" si="6"/>
        <v>1.5000000000000004</v>
      </c>
      <c r="AH11" s="45">
        <v>1.2</v>
      </c>
      <c r="AI11"/>
    </row>
    <row r="12" spans="2:35" ht="19.5" thickBot="1" x14ac:dyDescent="0.35">
      <c r="B12" s="191" t="s">
        <v>88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3"/>
      <c r="S12" s="25" t="s">
        <v>96</v>
      </c>
      <c r="T12" s="25" t="str">
        <f>TEXT(DEC2HEX(B14*32768+C14*16384+D14*8192+E14*4096+F14*2048+G14*1024+H14*512+I14*256+J14*128+K14*64+L14*32+M14*16+N14*8+O14*4+P14*2+Q14),"0000")</f>
        <v>0045</v>
      </c>
      <c r="U12" s="26" t="str">
        <f>TEXT(DEC2HEX(B17*32768+C17*16384+D17*8192+E17*4096+F17*2048+G17*1024+H17*512+I17*256+J17*128+K17*64+L17*32+M17*16+N17*8+O17*4+P17*2+Q17),"0000")</f>
        <v>E253</v>
      </c>
      <c r="V12" s="27" t="str">
        <f>TEXT(DEC2HEX(B20*32768+C20*16384+D20*8192+E20*4096+F20*2048+G20*1024+H20*512+I20*256+J20*128+K20*64+L20*32+M20*16+N20*8+O20*4+P20*2+Q20),"0000")</f>
        <v>97F0</v>
      </c>
      <c r="X12" s="56" t="s">
        <v>127</v>
      </c>
      <c r="Y12" s="40">
        <f t="shared" si="5"/>
        <v>270</v>
      </c>
      <c r="AD12" s="64" t="s">
        <v>127</v>
      </c>
      <c r="AE12" s="50">
        <v>1.4</v>
      </c>
      <c r="AF12" s="64" t="s">
        <v>127</v>
      </c>
      <c r="AG12" s="36">
        <f t="shared" si="6"/>
        <v>1.6000000000000005</v>
      </c>
      <c r="AH12" s="45">
        <v>1.3</v>
      </c>
    </row>
    <row r="13" spans="2:35" x14ac:dyDescent="0.25">
      <c r="B13" s="10">
        <v>47</v>
      </c>
      <c r="C13" s="13">
        <v>46</v>
      </c>
      <c r="D13" s="9">
        <v>45</v>
      </c>
      <c r="E13" s="9">
        <v>44</v>
      </c>
      <c r="F13" s="9">
        <v>43</v>
      </c>
      <c r="G13" s="9">
        <v>42</v>
      </c>
      <c r="H13" s="7">
        <v>41</v>
      </c>
      <c r="I13" s="3">
        <v>40</v>
      </c>
      <c r="J13" s="9">
        <v>39</v>
      </c>
      <c r="K13" s="9">
        <v>38</v>
      </c>
      <c r="L13" s="4">
        <v>37</v>
      </c>
      <c r="M13" s="13">
        <v>36</v>
      </c>
      <c r="N13" s="9">
        <v>35</v>
      </c>
      <c r="O13" s="9">
        <v>34</v>
      </c>
      <c r="P13" s="7">
        <v>33</v>
      </c>
      <c r="Q13" s="10">
        <v>32</v>
      </c>
      <c r="S13" s="172" t="s">
        <v>92</v>
      </c>
      <c r="T13" s="173"/>
      <c r="U13" s="173"/>
      <c r="V13" s="174"/>
      <c r="X13" s="56" t="s">
        <v>128</v>
      </c>
      <c r="Y13" s="40">
        <f t="shared" si="5"/>
        <v>300</v>
      </c>
      <c r="AD13" s="64" t="s">
        <v>128</v>
      </c>
      <c r="AE13" s="50">
        <v>1.5</v>
      </c>
      <c r="AF13" s="64" t="s">
        <v>128</v>
      </c>
      <c r="AG13" s="36">
        <f t="shared" si="6"/>
        <v>1.7000000000000006</v>
      </c>
      <c r="AH13" s="45">
        <v>1.4</v>
      </c>
    </row>
    <row r="14" spans="2:35" x14ac:dyDescent="0.25">
      <c r="B14" s="11">
        <v>0</v>
      </c>
      <c r="C14" s="8">
        <v>0</v>
      </c>
      <c r="D14" s="8">
        <v>0</v>
      </c>
      <c r="E14" s="104">
        <v>0</v>
      </c>
      <c r="F14" s="104">
        <v>0</v>
      </c>
      <c r="G14" s="11">
        <v>0</v>
      </c>
      <c r="H14" s="8">
        <v>0</v>
      </c>
      <c r="I14" s="8">
        <v>0</v>
      </c>
      <c r="J14" s="104">
        <v>0</v>
      </c>
      <c r="K14" s="104">
        <v>1</v>
      </c>
      <c r="L14" s="104">
        <v>0</v>
      </c>
      <c r="M14" s="104">
        <v>0</v>
      </c>
      <c r="N14" s="104">
        <v>0</v>
      </c>
      <c r="O14" s="104">
        <v>1</v>
      </c>
      <c r="P14" s="104">
        <v>0</v>
      </c>
      <c r="Q14" s="11">
        <v>1</v>
      </c>
      <c r="S14" s="5" t="str">
        <f t="shared" ref="S14:S20" si="7">DEC2HEX(B14*8+C14*4+D14*2+E14*1)</f>
        <v>0</v>
      </c>
      <c r="T14" s="8" t="str">
        <f t="shared" ref="T14:T20" si="8">DEC2HEX(F14*8+G14*4+H14*2+I14)</f>
        <v>0</v>
      </c>
      <c r="U14" s="8" t="str">
        <f t="shared" ref="U14:U20" si="9">DEC2HEX(J14*8+K14*4+L14*2+M14*1)</f>
        <v>4</v>
      </c>
      <c r="V14" s="6" t="str">
        <f t="shared" ref="V14:V20" si="10">DEC2HEX(N14*8+O14*4+P14*2+Q14)</f>
        <v>5</v>
      </c>
      <c r="X14" s="56" t="s">
        <v>129</v>
      </c>
      <c r="Y14" s="40">
        <f t="shared" si="5"/>
        <v>330</v>
      </c>
      <c r="Z14" s="37"/>
      <c r="AA14" s="37"/>
      <c r="AB14" s="37"/>
      <c r="AC14" s="37"/>
      <c r="AD14" s="64" t="s">
        <v>129</v>
      </c>
      <c r="AE14" s="50">
        <v>1.6</v>
      </c>
      <c r="AF14" s="64" t="s">
        <v>129</v>
      </c>
      <c r="AG14" s="36">
        <f t="shared" si="6"/>
        <v>1.8000000000000007</v>
      </c>
      <c r="AH14" s="45">
        <v>1.5</v>
      </c>
    </row>
    <row r="15" spans="2:35" s="2" customFormat="1" ht="30.75" thickBot="1" x14ac:dyDescent="0.3">
      <c r="B15" s="12" t="s">
        <v>24</v>
      </c>
      <c r="C15" s="175" t="s">
        <v>25</v>
      </c>
      <c r="D15" s="176"/>
      <c r="E15" s="176"/>
      <c r="F15" s="176"/>
      <c r="G15" s="176"/>
      <c r="H15" s="179"/>
      <c r="I15" s="178" t="s">
        <v>26</v>
      </c>
      <c r="J15" s="176"/>
      <c r="K15" s="176"/>
      <c r="L15" s="177"/>
      <c r="M15" s="178" t="s">
        <v>27</v>
      </c>
      <c r="N15" s="176"/>
      <c r="O15" s="176"/>
      <c r="P15" s="177"/>
      <c r="Q15" s="12" t="s">
        <v>28</v>
      </c>
      <c r="S15" s="5"/>
      <c r="T15" s="8"/>
      <c r="U15" s="8"/>
      <c r="V15" s="6"/>
      <c r="X15" s="56" t="s">
        <v>130</v>
      </c>
      <c r="Y15" s="40">
        <f t="shared" si="5"/>
        <v>360</v>
      </c>
      <c r="Z15" s="34"/>
      <c r="AA15" s="34"/>
      <c r="AB15" s="34"/>
      <c r="AC15" s="34"/>
      <c r="AD15" s="64" t="s">
        <v>130</v>
      </c>
      <c r="AE15" s="50">
        <v>1.7</v>
      </c>
      <c r="AF15" s="64" t="s">
        <v>130</v>
      </c>
      <c r="AG15" s="36">
        <f t="shared" si="6"/>
        <v>1.9000000000000008</v>
      </c>
      <c r="AH15" s="45">
        <v>1.6</v>
      </c>
      <c r="AI15"/>
    </row>
    <row r="16" spans="2:35" ht="15.75" thickBot="1" x14ac:dyDescent="0.3">
      <c r="B16" s="20">
        <v>31</v>
      </c>
      <c r="C16" s="20">
        <v>30</v>
      </c>
      <c r="D16" s="20">
        <v>29</v>
      </c>
      <c r="E16" s="20">
        <v>28</v>
      </c>
      <c r="F16" s="20">
        <v>27</v>
      </c>
      <c r="G16" s="20">
        <v>26</v>
      </c>
      <c r="H16" s="20">
        <v>25</v>
      </c>
      <c r="I16" s="20">
        <v>24</v>
      </c>
      <c r="J16" s="20">
        <v>23</v>
      </c>
      <c r="K16" s="20">
        <v>22</v>
      </c>
      <c r="L16" s="20">
        <v>21</v>
      </c>
      <c r="M16" s="20">
        <v>20</v>
      </c>
      <c r="N16" s="20">
        <v>19</v>
      </c>
      <c r="O16" s="20">
        <v>18</v>
      </c>
      <c r="P16" s="20">
        <v>17</v>
      </c>
      <c r="Q16" s="20">
        <v>16</v>
      </c>
      <c r="S16" s="169" t="s">
        <v>93</v>
      </c>
      <c r="T16" s="170"/>
      <c r="U16" s="170"/>
      <c r="V16" s="171"/>
      <c r="X16" s="56" t="s">
        <v>131</v>
      </c>
      <c r="Y16" s="40">
        <f t="shared" si="5"/>
        <v>390</v>
      </c>
      <c r="Z16" s="34"/>
      <c r="AA16" s="34"/>
      <c r="AB16" s="34"/>
      <c r="AC16" s="34"/>
      <c r="AD16" s="64" t="s">
        <v>131</v>
      </c>
      <c r="AE16" s="50">
        <v>1.8</v>
      </c>
      <c r="AF16" s="64" t="s">
        <v>131</v>
      </c>
      <c r="AG16" s="36">
        <f t="shared" si="6"/>
        <v>2.0000000000000009</v>
      </c>
      <c r="AH16" s="45">
        <v>1.7</v>
      </c>
    </row>
    <row r="17" spans="2:35" x14ac:dyDescent="0.25">
      <c r="B17" s="21">
        <v>1</v>
      </c>
      <c r="C17" s="22">
        <v>1</v>
      </c>
      <c r="D17" s="22">
        <v>1</v>
      </c>
      <c r="E17" s="21">
        <v>0</v>
      </c>
      <c r="F17" s="22">
        <v>0</v>
      </c>
      <c r="G17" s="22">
        <v>0</v>
      </c>
      <c r="H17" s="23">
        <v>1</v>
      </c>
      <c r="I17" s="22">
        <v>0</v>
      </c>
      <c r="J17" s="22">
        <v>0</v>
      </c>
      <c r="K17" s="22">
        <v>1</v>
      </c>
      <c r="L17" s="22">
        <v>0</v>
      </c>
      <c r="M17" s="22">
        <v>1</v>
      </c>
      <c r="N17" s="21">
        <v>0</v>
      </c>
      <c r="O17" s="22">
        <v>0</v>
      </c>
      <c r="P17" s="22">
        <v>1</v>
      </c>
      <c r="Q17" s="23">
        <v>1</v>
      </c>
      <c r="S17" s="5" t="str">
        <f t="shared" si="7"/>
        <v>E</v>
      </c>
      <c r="T17" s="8" t="str">
        <f t="shared" si="8"/>
        <v>2</v>
      </c>
      <c r="U17" s="8" t="str">
        <f t="shared" si="9"/>
        <v>5</v>
      </c>
      <c r="V17" s="6" t="str">
        <f t="shared" si="10"/>
        <v>3</v>
      </c>
      <c r="X17" s="56" t="s">
        <v>132</v>
      </c>
      <c r="Y17" s="40">
        <f t="shared" si="5"/>
        <v>420</v>
      </c>
      <c r="AD17" s="64" t="s">
        <v>132</v>
      </c>
      <c r="AE17" s="50">
        <v>1.9</v>
      </c>
      <c r="AF17" s="64" t="s">
        <v>132</v>
      </c>
      <c r="AG17" s="36">
        <f t="shared" si="6"/>
        <v>2.100000000000001</v>
      </c>
      <c r="AH17" s="45">
        <v>1.8</v>
      </c>
    </row>
    <row r="18" spans="2:35" s="2" customFormat="1" ht="15.75" thickBot="1" x14ac:dyDescent="0.3">
      <c r="B18" s="178" t="s">
        <v>28</v>
      </c>
      <c r="C18" s="176"/>
      <c r="D18" s="179"/>
      <c r="E18" s="178" t="s">
        <v>29</v>
      </c>
      <c r="F18" s="176"/>
      <c r="G18" s="176"/>
      <c r="H18" s="177"/>
      <c r="I18" s="175" t="s">
        <v>30</v>
      </c>
      <c r="J18" s="176"/>
      <c r="K18" s="176"/>
      <c r="L18" s="176"/>
      <c r="M18" s="179"/>
      <c r="N18" s="178" t="s">
        <v>31</v>
      </c>
      <c r="O18" s="176"/>
      <c r="P18" s="176"/>
      <c r="Q18" s="177"/>
      <c r="S18" s="5"/>
      <c r="T18" s="8"/>
      <c r="U18" s="8"/>
      <c r="V18" s="6"/>
      <c r="X18" s="56" t="s">
        <v>133</v>
      </c>
      <c r="Y18" s="40">
        <f t="shared" si="5"/>
        <v>450</v>
      </c>
      <c r="Z18"/>
      <c r="AA18"/>
      <c r="AB18"/>
      <c r="AC18"/>
      <c r="AD18" s="64" t="s">
        <v>133</v>
      </c>
      <c r="AE18" s="50">
        <v>2.1</v>
      </c>
      <c r="AF18" s="64" t="s">
        <v>133</v>
      </c>
      <c r="AG18" s="36">
        <f t="shared" si="6"/>
        <v>2.2000000000000011</v>
      </c>
      <c r="AH18" s="45">
        <v>1.9</v>
      </c>
      <c r="AI18" s="37"/>
    </row>
    <row r="19" spans="2:35" ht="15.75" thickBot="1" x14ac:dyDescent="0.3">
      <c r="B19" s="20">
        <v>15</v>
      </c>
      <c r="C19" s="20">
        <v>14</v>
      </c>
      <c r="D19" s="20">
        <v>13</v>
      </c>
      <c r="E19" s="20">
        <v>12</v>
      </c>
      <c r="F19" s="20">
        <v>11</v>
      </c>
      <c r="G19" s="20">
        <v>10</v>
      </c>
      <c r="H19" s="20">
        <v>9</v>
      </c>
      <c r="I19" s="20">
        <v>8</v>
      </c>
      <c r="J19" s="20">
        <v>7</v>
      </c>
      <c r="K19" s="20">
        <v>6</v>
      </c>
      <c r="L19" s="20">
        <v>5</v>
      </c>
      <c r="M19" s="20">
        <v>4</v>
      </c>
      <c r="N19" s="20">
        <v>3</v>
      </c>
      <c r="O19" s="20">
        <v>2</v>
      </c>
      <c r="P19" s="20">
        <v>1</v>
      </c>
      <c r="Q19" s="20">
        <v>0</v>
      </c>
      <c r="S19" s="169" t="s">
        <v>94</v>
      </c>
      <c r="T19" s="170"/>
      <c r="U19" s="170"/>
      <c r="V19" s="171"/>
      <c r="X19" s="57" t="s">
        <v>134</v>
      </c>
      <c r="Y19" s="41">
        <f t="shared" si="5"/>
        <v>480</v>
      </c>
      <c r="AD19" s="65" t="s">
        <v>134</v>
      </c>
      <c r="AE19" s="51">
        <v>2.2999999999999998</v>
      </c>
      <c r="AF19" s="65" t="s">
        <v>134</v>
      </c>
      <c r="AG19" s="54">
        <f t="shared" si="6"/>
        <v>2.3000000000000012</v>
      </c>
      <c r="AH19" s="46">
        <v>2</v>
      </c>
      <c r="AI19" s="34"/>
    </row>
    <row r="20" spans="2:35" x14ac:dyDescent="0.25">
      <c r="B20" s="24">
        <v>1</v>
      </c>
      <c r="C20" s="22">
        <v>0</v>
      </c>
      <c r="D20" s="22">
        <v>0</v>
      </c>
      <c r="E20" s="22">
        <v>1</v>
      </c>
      <c r="F20" s="22">
        <v>0</v>
      </c>
      <c r="G20" s="22">
        <v>1</v>
      </c>
      <c r="H20" s="21">
        <v>1</v>
      </c>
      <c r="I20" s="21">
        <v>1</v>
      </c>
      <c r="J20" s="21">
        <v>1</v>
      </c>
      <c r="K20" s="21">
        <v>1</v>
      </c>
      <c r="L20" s="21">
        <v>1</v>
      </c>
      <c r="M20" s="21">
        <v>1</v>
      </c>
      <c r="N20" s="21">
        <v>0</v>
      </c>
      <c r="O20" s="21">
        <v>0</v>
      </c>
      <c r="P20" s="21">
        <v>0</v>
      </c>
      <c r="Q20" s="21">
        <v>0</v>
      </c>
      <c r="S20" s="5" t="str">
        <f t="shared" si="7"/>
        <v>9</v>
      </c>
      <c r="T20" s="8" t="str">
        <f t="shared" si="8"/>
        <v>7</v>
      </c>
      <c r="U20" s="8" t="str">
        <f t="shared" si="9"/>
        <v>F</v>
      </c>
      <c r="V20" s="6" t="str">
        <f t="shared" si="10"/>
        <v>0</v>
      </c>
    </row>
    <row r="21" spans="2:35" s="2" customFormat="1" ht="30.75" thickBot="1" x14ac:dyDescent="0.3">
      <c r="B21" s="12" t="s">
        <v>32</v>
      </c>
      <c r="C21" s="175" t="s">
        <v>33</v>
      </c>
      <c r="D21" s="176"/>
      <c r="E21" s="176"/>
      <c r="F21" s="176"/>
      <c r="G21" s="179"/>
      <c r="H21" s="178" t="s">
        <v>34</v>
      </c>
      <c r="I21" s="176"/>
      <c r="J21" s="176"/>
      <c r="K21" s="176"/>
      <c r="L21" s="176"/>
      <c r="M21" s="176"/>
      <c r="N21" s="176"/>
      <c r="O21" s="176"/>
      <c r="P21" s="176"/>
      <c r="Q21" s="177"/>
      <c r="S21" s="5"/>
      <c r="T21" s="8"/>
      <c r="U21" s="8"/>
      <c r="V21" s="6"/>
    </row>
    <row r="22" spans="2:35" ht="19.5" thickBot="1" x14ac:dyDescent="0.35">
      <c r="B22" s="194" t="s">
        <v>89</v>
      </c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6"/>
      <c r="S22" s="25" t="s">
        <v>97</v>
      </c>
      <c r="T22" s="25" t="str">
        <f>TEXT(DEC2HEX(B24*32768+C24*16384+D24*8192+E24*4096+F24*2048+G24*1024+H24*512+I24*256+J24*128+K24*64+L24*32+M24*16+N24*8+O24*4+P24*2+Q24),"0000")</f>
        <v>D</v>
      </c>
      <c r="U22" s="26" t="str">
        <f>TEXT(DEC2HEX(B27*32768+C27*16384+D27*8192+E27*4096+F27*2048+G27*1024+H27*512+I27*256+J27*128+K27*64+L27*32+M27*16+N27*8+O27*4+P27*2+Q27),"0000")</f>
        <v>D033</v>
      </c>
      <c r="V22" s="27" t="str">
        <f>TEXT(DEC2HEX(B30*32768+C30*16384+D30*8192+E30*4096+F30*2048+G30*1024+H30*512+I30*256+J30*128+K30*64+L30*32+M30*16+N30*8+O30*4+P30*2+Q30),"0000")</f>
        <v>0000</v>
      </c>
      <c r="X22" s="105" t="s">
        <v>178</v>
      </c>
    </row>
    <row r="23" spans="2:35" ht="15.75" thickBot="1" x14ac:dyDescent="0.3">
      <c r="B23" s="20">
        <v>47</v>
      </c>
      <c r="C23" s="20">
        <v>46</v>
      </c>
      <c r="D23" s="20">
        <v>45</v>
      </c>
      <c r="E23" s="20">
        <v>44</v>
      </c>
      <c r="F23" s="20">
        <v>43</v>
      </c>
      <c r="G23" s="20">
        <v>42</v>
      </c>
      <c r="H23" s="20">
        <v>41</v>
      </c>
      <c r="I23" s="20">
        <v>40</v>
      </c>
      <c r="J23" s="20">
        <v>39</v>
      </c>
      <c r="K23" s="20">
        <v>38</v>
      </c>
      <c r="L23" s="20">
        <v>37</v>
      </c>
      <c r="M23" s="20">
        <v>36</v>
      </c>
      <c r="N23" s="20">
        <v>35</v>
      </c>
      <c r="O23" s="20">
        <v>34</v>
      </c>
      <c r="P23" s="20">
        <v>33</v>
      </c>
      <c r="Q23" s="20">
        <v>32</v>
      </c>
      <c r="S23" s="172" t="s">
        <v>92</v>
      </c>
      <c r="T23" s="173"/>
      <c r="U23" s="173"/>
      <c r="V23" s="174"/>
      <c r="X23" s="105" t="s">
        <v>179</v>
      </c>
    </row>
    <row r="24" spans="2:35" x14ac:dyDescent="0.25">
      <c r="B24" s="21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4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1</v>
      </c>
      <c r="O24" s="22">
        <v>1</v>
      </c>
      <c r="P24" s="22">
        <v>0</v>
      </c>
      <c r="Q24" s="22">
        <v>1</v>
      </c>
      <c r="R24" s="104"/>
      <c r="S24" s="5" t="str">
        <f t="shared" ref="S24:S30" si="11">DEC2HEX(B24*8+C24*4+D24*2+E24*1)</f>
        <v>0</v>
      </c>
      <c r="T24" s="8" t="str">
        <f t="shared" ref="T24:T30" si="12">DEC2HEX(F24*8+G24*4+H24*2+I24)</f>
        <v>0</v>
      </c>
      <c r="U24" s="8" t="str">
        <f t="shared" ref="U24:U30" si="13">DEC2HEX(J24*8+K24*4+L24*2+M24*1)</f>
        <v>0</v>
      </c>
      <c r="V24" s="6" t="str">
        <f t="shared" ref="V24:V30" si="14">DEC2HEX(N24*8+O24*4+P24*2+Q24)</f>
        <v>D</v>
      </c>
      <c r="X24" s="105" t="s">
        <v>180</v>
      </c>
    </row>
    <row r="25" spans="2:35" s="2" customFormat="1" ht="45.75" thickBot="1" x14ac:dyDescent="0.3">
      <c r="B25" s="178" t="s">
        <v>35</v>
      </c>
      <c r="C25" s="176"/>
      <c r="D25" s="176"/>
      <c r="E25" s="176"/>
      <c r="F25" s="177"/>
      <c r="G25" s="19" t="s">
        <v>36</v>
      </c>
      <c r="H25" s="12" t="s">
        <v>37</v>
      </c>
      <c r="I25" s="19" t="s">
        <v>38</v>
      </c>
      <c r="J25" s="12" t="s">
        <v>39</v>
      </c>
      <c r="K25" s="19" t="s">
        <v>40</v>
      </c>
      <c r="L25" s="12" t="s">
        <v>41</v>
      </c>
      <c r="M25" s="19" t="s">
        <v>42</v>
      </c>
      <c r="N25" s="178" t="s">
        <v>43</v>
      </c>
      <c r="O25" s="176"/>
      <c r="P25" s="176"/>
      <c r="Q25" s="177"/>
      <c r="S25" s="5"/>
      <c r="T25" s="8"/>
      <c r="U25" s="8"/>
      <c r="V25" s="6"/>
      <c r="X25" s="2" t="s">
        <v>181</v>
      </c>
    </row>
    <row r="26" spans="2:35" ht="15.75" thickBot="1" x14ac:dyDescent="0.3">
      <c r="B26" s="20">
        <v>31</v>
      </c>
      <c r="C26" s="20">
        <v>30</v>
      </c>
      <c r="D26" s="20">
        <v>29</v>
      </c>
      <c r="E26" s="20">
        <v>28</v>
      </c>
      <c r="F26" s="20">
        <v>27</v>
      </c>
      <c r="G26" s="20">
        <v>26</v>
      </c>
      <c r="H26" s="20">
        <v>25</v>
      </c>
      <c r="I26" s="20">
        <v>24</v>
      </c>
      <c r="J26" s="20">
        <v>23</v>
      </c>
      <c r="K26" s="20">
        <v>22</v>
      </c>
      <c r="L26" s="20">
        <v>21</v>
      </c>
      <c r="M26" s="20">
        <v>20</v>
      </c>
      <c r="N26" s="20">
        <v>19</v>
      </c>
      <c r="O26" s="20">
        <v>18</v>
      </c>
      <c r="P26" s="20">
        <v>17</v>
      </c>
      <c r="Q26" s="20">
        <v>16</v>
      </c>
      <c r="S26" s="169" t="s">
        <v>93</v>
      </c>
      <c r="T26" s="170"/>
      <c r="U26" s="170"/>
      <c r="V26" s="171"/>
    </row>
    <row r="27" spans="2:35" x14ac:dyDescent="0.25">
      <c r="B27" s="22">
        <v>1</v>
      </c>
      <c r="C27" s="22">
        <v>1</v>
      </c>
      <c r="D27" s="22">
        <v>0</v>
      </c>
      <c r="E27" s="22">
        <v>1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1</v>
      </c>
      <c r="M27" s="22">
        <v>1</v>
      </c>
      <c r="N27" s="22">
        <v>0</v>
      </c>
      <c r="O27" s="22">
        <v>0</v>
      </c>
      <c r="P27" s="22">
        <v>1</v>
      </c>
      <c r="Q27" s="22">
        <v>1</v>
      </c>
      <c r="S27" s="5" t="str">
        <f t="shared" si="11"/>
        <v>D</v>
      </c>
      <c r="T27" s="8" t="str">
        <f t="shared" si="12"/>
        <v>0</v>
      </c>
      <c r="U27" s="8" t="str">
        <f t="shared" si="13"/>
        <v>3</v>
      </c>
      <c r="V27" s="6" t="str">
        <f t="shared" si="14"/>
        <v>3</v>
      </c>
    </row>
    <row r="28" spans="2:35" s="2" customFormat="1" ht="15.75" thickBot="1" x14ac:dyDescent="0.3">
      <c r="B28" s="178" t="s">
        <v>44</v>
      </c>
      <c r="C28" s="176"/>
      <c r="D28" s="176"/>
      <c r="E28" s="177"/>
      <c r="F28" s="175" t="s">
        <v>45</v>
      </c>
      <c r="G28" s="176"/>
      <c r="H28" s="176"/>
      <c r="I28" s="179"/>
      <c r="J28" s="178" t="s">
        <v>46</v>
      </c>
      <c r="K28" s="176"/>
      <c r="L28" s="176"/>
      <c r="M28" s="177"/>
      <c r="N28" s="175" t="s">
        <v>47</v>
      </c>
      <c r="O28" s="176"/>
      <c r="P28" s="176"/>
      <c r="Q28" s="177"/>
      <c r="S28" s="5"/>
      <c r="T28" s="8"/>
      <c r="U28" s="8"/>
      <c r="V28" s="6"/>
    </row>
    <row r="29" spans="2:35" ht="15.75" thickBot="1" x14ac:dyDescent="0.3">
      <c r="B29" s="20">
        <v>15</v>
      </c>
      <c r="C29" s="20">
        <v>14</v>
      </c>
      <c r="D29" s="20">
        <v>13</v>
      </c>
      <c r="E29" s="20">
        <v>12</v>
      </c>
      <c r="F29" s="20">
        <v>11</v>
      </c>
      <c r="G29" s="20">
        <v>10</v>
      </c>
      <c r="H29" s="20">
        <v>9</v>
      </c>
      <c r="I29" s="20">
        <v>8</v>
      </c>
      <c r="J29" s="20">
        <v>7</v>
      </c>
      <c r="K29" s="20">
        <v>6</v>
      </c>
      <c r="L29" s="20">
        <v>5</v>
      </c>
      <c r="M29" s="20">
        <v>4</v>
      </c>
      <c r="N29" s="20">
        <v>3</v>
      </c>
      <c r="O29" s="20">
        <v>2</v>
      </c>
      <c r="P29" s="20">
        <v>1</v>
      </c>
      <c r="Q29" s="20">
        <v>0</v>
      </c>
      <c r="S29" s="169" t="s">
        <v>94</v>
      </c>
      <c r="T29" s="170"/>
      <c r="U29" s="170"/>
      <c r="V29" s="171"/>
    </row>
    <row r="30" spans="2:35" x14ac:dyDescent="0.25">
      <c r="B30" s="21">
        <v>0</v>
      </c>
      <c r="C30" s="22">
        <v>0</v>
      </c>
      <c r="D30" s="22">
        <v>0</v>
      </c>
      <c r="E30" s="23">
        <v>0</v>
      </c>
      <c r="F30" s="22">
        <v>0</v>
      </c>
      <c r="G30" s="22">
        <v>0</v>
      </c>
      <c r="H30" s="22">
        <v>0</v>
      </c>
      <c r="I30" s="22">
        <v>0</v>
      </c>
      <c r="J30" s="21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3">
        <v>0</v>
      </c>
      <c r="S30" s="5" t="str">
        <f t="shared" si="11"/>
        <v>0</v>
      </c>
      <c r="T30" s="8" t="str">
        <f t="shared" si="12"/>
        <v>0</v>
      </c>
      <c r="U30" s="8" t="str">
        <f t="shared" si="13"/>
        <v>0</v>
      </c>
      <c r="V30" s="6" t="str">
        <f t="shared" si="14"/>
        <v>0</v>
      </c>
    </row>
    <row r="31" spans="2:35" s="2" customFormat="1" ht="15.75" thickBot="1" x14ac:dyDescent="0.3">
      <c r="B31" s="178" t="s">
        <v>48</v>
      </c>
      <c r="C31" s="176"/>
      <c r="D31" s="176"/>
      <c r="E31" s="177"/>
      <c r="F31" s="175" t="s">
        <v>49</v>
      </c>
      <c r="G31" s="176"/>
      <c r="H31" s="176"/>
      <c r="I31" s="179"/>
      <c r="J31" s="178" t="s">
        <v>50</v>
      </c>
      <c r="K31" s="176"/>
      <c r="L31" s="176"/>
      <c r="M31" s="177"/>
      <c r="N31" s="175" t="s">
        <v>51</v>
      </c>
      <c r="O31" s="176"/>
      <c r="P31" s="176"/>
      <c r="Q31" s="177"/>
      <c r="S31" s="5"/>
      <c r="T31" s="8"/>
      <c r="U31" s="8"/>
      <c r="V31" s="6"/>
    </row>
    <row r="32" spans="2:35" ht="19.5" thickBot="1" x14ac:dyDescent="0.35">
      <c r="B32" s="180" t="s">
        <v>90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2"/>
      <c r="S32" s="25" t="s">
        <v>98</v>
      </c>
      <c r="T32" s="25" t="str">
        <f>TEXT(DEC2HEX(B34*32768+C34*16384+D34*8192+E34*4096+F34*2048+G34*1024+H34*512+I34*256+J34*128+K34*64+L34*32+M34*16+N34*8+O34*4+P34*2+Q34),"0000")</f>
        <v>7C</v>
      </c>
      <c r="U32" s="26" t="str">
        <f>TEXT(DEC2HEX(B37*32768+C37*16384+D37*8192+E37*4096+F37*2048+G37*1024+H37*512+I37*256+J37*128+K37*64+L37*32+M37*16+N37*8+O37*4+P37*2+Q37),"0000")</f>
        <v>FFFF</v>
      </c>
      <c r="V32" s="27" t="str">
        <f>TEXT(DEC2HEX(B40*32768+C40*16384+D40*8192+E40*4096+F40*2048+G40*1024+H40*512+I40*256+J40*128+K40*64+L40*32+M40*16+N40*8+O40*4+P40*2+Q40),"0000")</f>
        <v>FFBF</v>
      </c>
    </row>
    <row r="33" spans="2:26" ht="15.75" thickBot="1" x14ac:dyDescent="0.3">
      <c r="B33" s="20">
        <v>47</v>
      </c>
      <c r="C33" s="20">
        <v>46</v>
      </c>
      <c r="D33" s="20">
        <v>45</v>
      </c>
      <c r="E33" s="20">
        <v>44</v>
      </c>
      <c r="F33" s="20">
        <v>43</v>
      </c>
      <c r="G33" s="20">
        <v>42</v>
      </c>
      <c r="H33" s="20">
        <v>41</v>
      </c>
      <c r="I33" s="20">
        <v>40</v>
      </c>
      <c r="J33" s="20">
        <v>39</v>
      </c>
      <c r="K33" s="20">
        <v>38</v>
      </c>
      <c r="L33" s="20">
        <v>37</v>
      </c>
      <c r="M33" s="20">
        <v>36</v>
      </c>
      <c r="N33" s="20">
        <v>35</v>
      </c>
      <c r="O33" s="20">
        <v>34</v>
      </c>
      <c r="P33" s="20">
        <v>33</v>
      </c>
      <c r="Q33" s="20">
        <v>32</v>
      </c>
      <c r="S33" s="172" t="s">
        <v>92</v>
      </c>
      <c r="T33" s="173"/>
      <c r="U33" s="173"/>
      <c r="V33" s="174"/>
    </row>
    <row r="34" spans="2:26" x14ac:dyDescent="0.25">
      <c r="B34" s="21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1</v>
      </c>
      <c r="L34" s="22">
        <v>1</v>
      </c>
      <c r="M34" s="22">
        <v>1</v>
      </c>
      <c r="N34" s="22">
        <v>1</v>
      </c>
      <c r="O34" s="22">
        <v>1</v>
      </c>
      <c r="P34" s="22">
        <v>0</v>
      </c>
      <c r="Q34" s="23">
        <v>0</v>
      </c>
      <c r="S34" s="5" t="str">
        <f t="shared" ref="S34:S40" si="15">DEC2HEX(B34*8+C34*4+D34*2+E34*1)</f>
        <v>0</v>
      </c>
      <c r="T34" s="8" t="str">
        <f t="shared" ref="T34:T40" si="16">DEC2HEX(F34*8+G34*4+H34*2+I34)</f>
        <v>0</v>
      </c>
      <c r="U34" s="8" t="str">
        <f t="shared" ref="U34:U40" si="17">DEC2HEX(J34*8+K34*4+L34*2+M34*1)</f>
        <v>7</v>
      </c>
      <c r="V34" s="6" t="str">
        <f t="shared" ref="V34:V40" si="18">DEC2HEX(N34*8+O34*4+P34*2+Q34)</f>
        <v>C</v>
      </c>
      <c r="X34" t="s">
        <v>183</v>
      </c>
      <c r="Y34" t="s">
        <v>184</v>
      </c>
      <c r="Z34" t="s">
        <v>185</v>
      </c>
    </row>
    <row r="35" spans="2:26" s="2" customFormat="1" ht="15.75" thickBot="1" x14ac:dyDescent="0.3">
      <c r="B35" s="178" t="s">
        <v>52</v>
      </c>
      <c r="C35" s="176"/>
      <c r="D35" s="177"/>
      <c r="E35" s="175" t="s">
        <v>53</v>
      </c>
      <c r="F35" s="176"/>
      <c r="G35" s="179"/>
      <c r="H35" s="178" t="s">
        <v>54</v>
      </c>
      <c r="I35" s="176"/>
      <c r="J35" s="177"/>
      <c r="K35" s="175" t="s">
        <v>55</v>
      </c>
      <c r="L35" s="176"/>
      <c r="M35" s="176"/>
      <c r="N35" s="179"/>
      <c r="O35" s="178" t="s">
        <v>182</v>
      </c>
      <c r="P35" s="176"/>
      <c r="Q35" s="177"/>
      <c r="S35" s="5"/>
      <c r="T35" s="8"/>
      <c r="U35" s="8"/>
      <c r="V35" s="6"/>
    </row>
    <row r="36" spans="2:26" ht="15.75" thickBot="1" x14ac:dyDescent="0.3">
      <c r="B36" s="20">
        <v>31</v>
      </c>
      <c r="C36" s="20">
        <v>30</v>
      </c>
      <c r="D36" s="20">
        <v>29</v>
      </c>
      <c r="E36" s="20">
        <v>28</v>
      </c>
      <c r="F36" s="20">
        <v>27</v>
      </c>
      <c r="G36" s="20">
        <v>26</v>
      </c>
      <c r="H36" s="20">
        <v>25</v>
      </c>
      <c r="I36" s="20">
        <v>24</v>
      </c>
      <c r="J36" s="20">
        <v>23</v>
      </c>
      <c r="K36" s="20">
        <v>22</v>
      </c>
      <c r="L36" s="20">
        <v>21</v>
      </c>
      <c r="M36" s="20">
        <v>20</v>
      </c>
      <c r="N36" s="20">
        <v>19</v>
      </c>
      <c r="O36" s="20">
        <v>18</v>
      </c>
      <c r="P36" s="20">
        <v>17</v>
      </c>
      <c r="Q36" s="20">
        <v>16</v>
      </c>
      <c r="S36" s="169" t="s">
        <v>93</v>
      </c>
      <c r="T36" s="170"/>
      <c r="U36" s="170"/>
      <c r="V36" s="171"/>
    </row>
    <row r="37" spans="2:26" x14ac:dyDescent="0.25">
      <c r="B37" s="21">
        <v>1</v>
      </c>
      <c r="C37" s="22">
        <v>1</v>
      </c>
      <c r="D37" s="22">
        <v>1</v>
      </c>
      <c r="E37" s="22">
        <v>1</v>
      </c>
      <c r="F37" s="22">
        <v>1</v>
      </c>
      <c r="G37" s="22">
        <v>1</v>
      </c>
      <c r="H37" s="22">
        <v>1</v>
      </c>
      <c r="I37" s="22">
        <v>1</v>
      </c>
      <c r="J37" s="22">
        <v>1</v>
      </c>
      <c r="K37" s="22">
        <v>1</v>
      </c>
      <c r="L37" s="22">
        <v>1</v>
      </c>
      <c r="M37" s="22">
        <v>1</v>
      </c>
      <c r="N37" s="22">
        <v>1</v>
      </c>
      <c r="O37" s="22">
        <v>1</v>
      </c>
      <c r="P37" s="22">
        <v>1</v>
      </c>
      <c r="Q37" s="22">
        <v>1</v>
      </c>
      <c r="S37" s="5" t="str">
        <f t="shared" si="15"/>
        <v>F</v>
      </c>
      <c r="T37" s="8" t="str">
        <f t="shared" si="16"/>
        <v>F</v>
      </c>
      <c r="U37" s="8" t="str">
        <f t="shared" si="17"/>
        <v>F</v>
      </c>
      <c r="V37" s="6" t="str">
        <f t="shared" si="18"/>
        <v>F</v>
      </c>
    </row>
    <row r="38" spans="2:26" s="2" customFormat="1" ht="15.75" thickBot="1" x14ac:dyDescent="0.3">
      <c r="B38" s="178" t="s">
        <v>57</v>
      </c>
      <c r="C38" s="176"/>
      <c r="D38" s="176"/>
      <c r="E38" s="176"/>
      <c r="F38" s="176"/>
      <c r="G38" s="176"/>
      <c r="H38" s="176"/>
      <c r="I38" s="177"/>
      <c r="J38" s="186" t="s">
        <v>58</v>
      </c>
      <c r="K38" s="186"/>
      <c r="L38" s="186"/>
      <c r="M38" s="186"/>
      <c r="N38" s="186"/>
      <c r="O38" s="186"/>
      <c r="P38" s="186"/>
      <c r="Q38" s="187"/>
      <c r="S38" s="5"/>
      <c r="T38" s="8"/>
      <c r="U38" s="8"/>
      <c r="V38" s="6"/>
    </row>
    <row r="39" spans="2:26" ht="15.75" thickBot="1" x14ac:dyDescent="0.3">
      <c r="B39" s="20">
        <v>15</v>
      </c>
      <c r="C39" s="20">
        <v>14</v>
      </c>
      <c r="D39" s="20">
        <v>13</v>
      </c>
      <c r="E39" s="20">
        <v>12</v>
      </c>
      <c r="F39" s="20">
        <v>11</v>
      </c>
      <c r="G39" s="20">
        <v>10</v>
      </c>
      <c r="H39" s="20">
        <v>9</v>
      </c>
      <c r="I39" s="20">
        <v>8</v>
      </c>
      <c r="J39" s="20">
        <v>7</v>
      </c>
      <c r="K39" s="20">
        <v>6</v>
      </c>
      <c r="L39" s="20">
        <v>5</v>
      </c>
      <c r="M39" s="20">
        <v>4</v>
      </c>
      <c r="N39" s="20">
        <v>3</v>
      </c>
      <c r="O39" s="20">
        <v>2</v>
      </c>
      <c r="P39" s="20">
        <v>1</v>
      </c>
      <c r="Q39" s="20">
        <v>0</v>
      </c>
      <c r="S39" s="169" t="s">
        <v>94</v>
      </c>
      <c r="T39" s="170"/>
      <c r="U39" s="170"/>
      <c r="V39" s="171"/>
    </row>
    <row r="40" spans="2:26" x14ac:dyDescent="0.25">
      <c r="B40" s="21">
        <v>1</v>
      </c>
      <c r="C40" s="22">
        <v>1</v>
      </c>
      <c r="D40" s="22">
        <v>1</v>
      </c>
      <c r="E40" s="22">
        <v>1</v>
      </c>
      <c r="F40" s="22">
        <v>1</v>
      </c>
      <c r="G40" s="22">
        <v>1</v>
      </c>
      <c r="H40" s="22">
        <v>1</v>
      </c>
      <c r="I40" s="22">
        <v>1</v>
      </c>
      <c r="J40" s="21">
        <v>1</v>
      </c>
      <c r="K40" s="21">
        <v>0</v>
      </c>
      <c r="L40" s="21">
        <v>1</v>
      </c>
      <c r="M40" s="21">
        <v>1</v>
      </c>
      <c r="N40" s="21">
        <v>1</v>
      </c>
      <c r="O40" s="21">
        <v>1</v>
      </c>
      <c r="P40" s="21">
        <v>1</v>
      </c>
      <c r="Q40" s="21">
        <v>1</v>
      </c>
      <c r="S40" s="5" t="str">
        <f t="shared" si="15"/>
        <v>F</v>
      </c>
      <c r="T40" s="8" t="str">
        <f t="shared" si="16"/>
        <v>F</v>
      </c>
      <c r="U40" s="8" t="str">
        <f t="shared" si="17"/>
        <v>B</v>
      </c>
      <c r="V40" s="6" t="str">
        <f t="shared" si="18"/>
        <v>F</v>
      </c>
    </row>
    <row r="41" spans="2:26" s="2" customFormat="1" ht="30.75" thickBot="1" x14ac:dyDescent="0.3">
      <c r="B41" s="178" t="s">
        <v>59</v>
      </c>
      <c r="C41" s="176"/>
      <c r="D41" s="176"/>
      <c r="E41" s="176"/>
      <c r="F41" s="176"/>
      <c r="G41" s="176"/>
      <c r="H41" s="176"/>
      <c r="I41" s="177"/>
      <c r="J41" s="19" t="s">
        <v>60</v>
      </c>
      <c r="K41" s="12" t="s">
        <v>61</v>
      </c>
      <c r="L41" s="175" t="s">
        <v>62</v>
      </c>
      <c r="M41" s="179"/>
      <c r="N41" s="178" t="s">
        <v>62</v>
      </c>
      <c r="O41" s="177"/>
      <c r="P41" s="175" t="s">
        <v>62</v>
      </c>
      <c r="Q41" s="177"/>
      <c r="S41" s="5"/>
      <c r="T41" s="8"/>
      <c r="U41" s="8"/>
      <c r="V41" s="6"/>
    </row>
    <row r="42" spans="2:26" ht="19.5" thickBot="1" x14ac:dyDescent="0.35">
      <c r="B42" s="183" t="s">
        <v>91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5"/>
      <c r="S42" s="25" t="s">
        <v>99</v>
      </c>
      <c r="T42" s="25" t="str">
        <f>TEXT(DEC2HEX(B44*32768+C44*16384+D44*8192+E44*4096+F44*2048+G44*1024+H44*512+I44*256+J44*128+K44*64+L44*32+M44*16+N44*8+O44*4+P44*2+Q44),"0000")</f>
        <v>0007</v>
      </c>
      <c r="U42" s="26" t="str">
        <f>TEXT(DEC2HEX(B47*32768+C47*16384+D47*8192+E47*4096+F47*2048+G47*1024+H47*512+I47*256+J47*128+K47*64+L47*32+M47*16+N47*8+O47*4+P47*2+Q47),"0000")</f>
        <v>3F</v>
      </c>
      <c r="V42" s="27" t="str">
        <f>TEXT(DEC2HEX(B50*32768+C50*16384+D50*8192+E50*4096+F50*2048+G50*1024+H50*512+I50*256+J50*128+K50*64+L50*32+M50*16+N50*8+O50*4+P50*2+Q50),"0000")</f>
        <v>4008</v>
      </c>
    </row>
    <row r="43" spans="2:26" ht="15.75" thickBot="1" x14ac:dyDescent="0.3">
      <c r="B43" s="20">
        <v>47</v>
      </c>
      <c r="C43" s="20">
        <v>46</v>
      </c>
      <c r="D43" s="20">
        <v>45</v>
      </c>
      <c r="E43" s="20">
        <v>44</v>
      </c>
      <c r="F43" s="20">
        <v>43</v>
      </c>
      <c r="G43" s="20">
        <v>42</v>
      </c>
      <c r="H43" s="20">
        <v>41</v>
      </c>
      <c r="I43" s="20">
        <v>40</v>
      </c>
      <c r="J43" s="20">
        <v>39</v>
      </c>
      <c r="K43" s="20">
        <v>38</v>
      </c>
      <c r="L43" s="20">
        <v>37</v>
      </c>
      <c r="M43" s="20">
        <v>36</v>
      </c>
      <c r="N43" s="20">
        <v>35</v>
      </c>
      <c r="O43" s="20">
        <v>34</v>
      </c>
      <c r="P43" s="20">
        <v>33</v>
      </c>
      <c r="Q43" s="20">
        <v>32</v>
      </c>
      <c r="S43" s="172" t="s">
        <v>92</v>
      </c>
      <c r="T43" s="173"/>
      <c r="U43" s="173"/>
      <c r="V43" s="174"/>
    </row>
    <row r="44" spans="2:26" x14ac:dyDescent="0.25">
      <c r="B44" s="21">
        <v>0</v>
      </c>
      <c r="C44" s="21">
        <v>0</v>
      </c>
      <c r="D44" s="21">
        <v>0</v>
      </c>
      <c r="E44" s="24">
        <v>0</v>
      </c>
      <c r="F44" s="22">
        <v>0</v>
      </c>
      <c r="G44" s="22">
        <v>0</v>
      </c>
      <c r="H44" s="22">
        <v>0</v>
      </c>
      <c r="I44" s="22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1</v>
      </c>
      <c r="P44" s="24">
        <v>1</v>
      </c>
      <c r="Q44" s="24">
        <v>1</v>
      </c>
      <c r="S44" s="5" t="str">
        <f t="shared" ref="S44:S50" si="19">DEC2HEX(B44*8+C44*4+D44*2+E44*1)</f>
        <v>0</v>
      </c>
      <c r="T44" s="8" t="str">
        <f t="shared" ref="T44:T50" si="20">DEC2HEX(F44*8+G44*4+H44*2+I44)</f>
        <v>0</v>
      </c>
      <c r="U44" s="8" t="str">
        <f t="shared" ref="U44:U50" si="21">DEC2HEX(J44*8+K44*4+L44*2+M44*1)</f>
        <v>0</v>
      </c>
      <c r="V44" s="6" t="str">
        <f t="shared" ref="V44:V50" si="22">DEC2HEX(N44*8+O44*4+P44*2+Q44)</f>
        <v>7</v>
      </c>
    </row>
    <row r="45" spans="2:26" s="2" customFormat="1" ht="43.5" customHeight="1" thickBot="1" x14ac:dyDescent="0.3">
      <c r="B45" s="178" t="s">
        <v>35</v>
      </c>
      <c r="C45" s="177"/>
      <c r="D45" s="19" t="s">
        <v>174</v>
      </c>
      <c r="E45" s="12" t="s">
        <v>63</v>
      </c>
      <c r="F45" s="175" t="s">
        <v>64</v>
      </c>
      <c r="G45" s="176"/>
      <c r="H45" s="176"/>
      <c r="I45" s="179"/>
      <c r="J45" s="12" t="s">
        <v>69</v>
      </c>
      <c r="K45" s="175" t="s">
        <v>65</v>
      </c>
      <c r="L45" s="176"/>
      <c r="M45" s="176"/>
      <c r="N45" s="179"/>
      <c r="O45" s="12" t="s">
        <v>66</v>
      </c>
      <c r="P45" s="19" t="s">
        <v>67</v>
      </c>
      <c r="Q45" s="12" t="s">
        <v>68</v>
      </c>
      <c r="S45" s="5"/>
      <c r="T45" s="8"/>
      <c r="U45" s="8"/>
      <c r="V45" s="6"/>
    </row>
    <row r="46" spans="2:26" ht="15.75" thickBot="1" x14ac:dyDescent="0.3">
      <c r="B46" s="20">
        <v>31</v>
      </c>
      <c r="C46" s="20">
        <v>30</v>
      </c>
      <c r="D46" s="20">
        <v>29</v>
      </c>
      <c r="E46" s="20">
        <v>28</v>
      </c>
      <c r="F46" s="20">
        <v>27</v>
      </c>
      <c r="G46" s="20">
        <v>26</v>
      </c>
      <c r="H46" s="20">
        <v>25</v>
      </c>
      <c r="I46" s="20">
        <v>24</v>
      </c>
      <c r="J46" s="20">
        <v>23</v>
      </c>
      <c r="K46" s="20">
        <v>22</v>
      </c>
      <c r="L46" s="20">
        <v>21</v>
      </c>
      <c r="M46" s="20">
        <v>20</v>
      </c>
      <c r="N46" s="20">
        <v>19</v>
      </c>
      <c r="O46" s="20">
        <v>18</v>
      </c>
      <c r="P46" s="20">
        <v>17</v>
      </c>
      <c r="Q46" s="20">
        <v>16</v>
      </c>
      <c r="S46" s="169" t="s">
        <v>93</v>
      </c>
      <c r="T46" s="170"/>
      <c r="U46" s="170"/>
      <c r="V46" s="171"/>
    </row>
    <row r="47" spans="2:26" x14ac:dyDescent="0.25"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1">
        <v>0</v>
      </c>
      <c r="I47" s="23">
        <v>0</v>
      </c>
      <c r="J47" s="22">
        <v>0</v>
      </c>
      <c r="K47" s="22">
        <v>0</v>
      </c>
      <c r="L47" s="24">
        <v>1</v>
      </c>
      <c r="M47" s="24">
        <v>1</v>
      </c>
      <c r="N47" s="24">
        <v>1</v>
      </c>
      <c r="O47" s="24">
        <v>1</v>
      </c>
      <c r="P47" s="24">
        <v>1</v>
      </c>
      <c r="Q47" s="24">
        <v>1</v>
      </c>
      <c r="S47" s="5" t="str">
        <f t="shared" si="19"/>
        <v>0</v>
      </c>
      <c r="T47" s="8" t="str">
        <f t="shared" si="20"/>
        <v>0</v>
      </c>
      <c r="U47" s="8" t="str">
        <f t="shared" si="21"/>
        <v>3</v>
      </c>
      <c r="V47" s="6" t="str">
        <f t="shared" si="22"/>
        <v>F</v>
      </c>
    </row>
    <row r="48" spans="2:26" s="2" customFormat="1" ht="30.75" thickBot="1" x14ac:dyDescent="0.3">
      <c r="B48" s="178" t="s">
        <v>70</v>
      </c>
      <c r="C48" s="176"/>
      <c r="D48" s="176"/>
      <c r="E48" s="177"/>
      <c r="F48" s="175" t="s">
        <v>71</v>
      </c>
      <c r="G48" s="179"/>
      <c r="H48" s="178" t="s">
        <v>72</v>
      </c>
      <c r="I48" s="177"/>
      <c r="J48" s="175" t="s">
        <v>73</v>
      </c>
      <c r="K48" s="179"/>
      <c r="L48" s="12" t="s">
        <v>74</v>
      </c>
      <c r="M48" s="19" t="s">
        <v>75</v>
      </c>
      <c r="N48" s="12" t="s">
        <v>76</v>
      </c>
      <c r="O48" s="19" t="s">
        <v>77</v>
      </c>
      <c r="P48" s="12" t="s">
        <v>78</v>
      </c>
      <c r="Q48" s="15" t="s">
        <v>79</v>
      </c>
      <c r="S48" s="5"/>
      <c r="T48" s="8"/>
      <c r="U48" s="8"/>
      <c r="V48" s="6"/>
    </row>
    <row r="49" spans="2:28" ht="15.75" thickBot="1" x14ac:dyDescent="0.3">
      <c r="B49" s="20">
        <v>15</v>
      </c>
      <c r="C49" s="20">
        <v>14</v>
      </c>
      <c r="D49" s="20">
        <v>13</v>
      </c>
      <c r="E49" s="20">
        <v>12</v>
      </c>
      <c r="F49" s="20">
        <v>11</v>
      </c>
      <c r="G49" s="20">
        <v>10</v>
      </c>
      <c r="H49" s="20">
        <v>9</v>
      </c>
      <c r="I49" s="20">
        <v>8</v>
      </c>
      <c r="J49" s="20">
        <v>7</v>
      </c>
      <c r="K49" s="20">
        <v>6</v>
      </c>
      <c r="L49" s="20">
        <v>5</v>
      </c>
      <c r="M49" s="20">
        <v>4</v>
      </c>
      <c r="N49" s="20">
        <v>3</v>
      </c>
      <c r="O49" s="20">
        <v>2</v>
      </c>
      <c r="P49" s="20">
        <v>1</v>
      </c>
      <c r="Q49" s="20">
        <v>0</v>
      </c>
      <c r="S49" s="169" t="s">
        <v>94</v>
      </c>
      <c r="T49" s="170"/>
      <c r="U49" s="170"/>
      <c r="V49" s="171"/>
    </row>
    <row r="50" spans="2:28" x14ac:dyDescent="0.25">
      <c r="B50" s="24">
        <v>0</v>
      </c>
      <c r="C50" s="24">
        <v>1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1</v>
      </c>
      <c r="O50" s="22">
        <v>0</v>
      </c>
      <c r="P50" s="22">
        <v>0</v>
      </c>
      <c r="Q50" s="22">
        <v>0</v>
      </c>
      <c r="S50" s="5" t="str">
        <f t="shared" si="19"/>
        <v>4</v>
      </c>
      <c r="T50" s="8" t="str">
        <f t="shared" si="20"/>
        <v>0</v>
      </c>
      <c r="U50" s="8" t="str">
        <f t="shared" si="21"/>
        <v>0</v>
      </c>
      <c r="V50" s="6" t="str">
        <f t="shared" si="22"/>
        <v>8</v>
      </c>
    </row>
    <row r="51" spans="2:28" s="2" customFormat="1" ht="28.5" customHeight="1" thickBot="1" x14ac:dyDescent="0.3">
      <c r="B51" s="12" t="s">
        <v>80</v>
      </c>
      <c r="C51" s="12" t="s">
        <v>81</v>
      </c>
      <c r="D51" s="175" t="s">
        <v>35</v>
      </c>
      <c r="E51" s="179"/>
      <c r="F51" s="178" t="s">
        <v>82</v>
      </c>
      <c r="G51" s="177"/>
      <c r="H51" s="175" t="s">
        <v>83</v>
      </c>
      <c r="I51" s="179"/>
      <c r="J51" s="178" t="s">
        <v>84</v>
      </c>
      <c r="K51" s="177"/>
      <c r="L51" s="175" t="s">
        <v>35</v>
      </c>
      <c r="M51" s="179"/>
      <c r="N51" s="17" t="s">
        <v>85</v>
      </c>
      <c r="O51" s="175" t="s">
        <v>35</v>
      </c>
      <c r="P51" s="179"/>
      <c r="Q51" s="12" t="s">
        <v>86</v>
      </c>
      <c r="S51" s="28"/>
      <c r="T51" s="29"/>
      <c r="U51" s="29"/>
      <c r="V51" s="30"/>
    </row>
    <row r="52" spans="2:28" ht="15.75" thickBot="1" x14ac:dyDescent="0.3"/>
    <row r="53" spans="2:28" ht="21.75" thickBot="1" x14ac:dyDescent="0.4">
      <c r="B53" s="129" t="s">
        <v>173</v>
      </c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1"/>
      <c r="R53" s="143" t="s">
        <v>139</v>
      </c>
      <c r="S53" s="144"/>
      <c r="T53" s="98" t="s">
        <v>140</v>
      </c>
      <c r="U53" s="143" t="s">
        <v>141</v>
      </c>
      <c r="V53" s="144"/>
      <c r="W53" s="132" t="s">
        <v>154</v>
      </c>
      <c r="X53" s="132"/>
      <c r="Y53" s="132"/>
      <c r="Z53" s="132"/>
      <c r="AA53" s="132"/>
      <c r="AB53" s="133"/>
    </row>
    <row r="54" spans="2:28" x14ac:dyDescent="0.25">
      <c r="B54" s="148">
        <v>1</v>
      </c>
      <c r="C54" s="163" t="s">
        <v>135</v>
      </c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59" t="s">
        <v>56</v>
      </c>
      <c r="S54" s="160"/>
      <c r="T54" s="83" t="s">
        <v>98</v>
      </c>
      <c r="U54" s="127" t="s">
        <v>137</v>
      </c>
      <c r="V54" s="128"/>
      <c r="W54" s="109"/>
      <c r="X54" s="110"/>
      <c r="Y54" s="110"/>
      <c r="Z54" s="110"/>
      <c r="AA54" s="110"/>
      <c r="AB54" s="111"/>
    </row>
    <row r="55" spans="2:28" s="2" customFormat="1" ht="15.75" thickBot="1" x14ac:dyDescent="0.3">
      <c r="B55" s="149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53" t="s">
        <v>136</v>
      </c>
      <c r="S55" s="154"/>
      <c r="T55" s="78" t="s">
        <v>98</v>
      </c>
      <c r="U55" s="81" t="s">
        <v>138</v>
      </c>
      <c r="V55" s="82"/>
      <c r="W55" s="81"/>
      <c r="X55" s="84"/>
      <c r="Y55" s="84"/>
      <c r="Z55" s="84"/>
      <c r="AA55" s="84"/>
      <c r="AB55" s="82"/>
    </row>
    <row r="56" spans="2:28" ht="16.5" thickBot="1" x14ac:dyDescent="0.3">
      <c r="B56" s="70">
        <v>2</v>
      </c>
      <c r="C56" s="162" t="s">
        <v>142</v>
      </c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79"/>
      <c r="S56" s="80"/>
      <c r="T56" s="99"/>
      <c r="U56" s="79"/>
      <c r="V56" s="80"/>
      <c r="W56" s="134"/>
      <c r="X56" s="135"/>
      <c r="Y56" s="135"/>
      <c r="Z56" s="135"/>
      <c r="AA56" s="135"/>
      <c r="AB56" s="136"/>
    </row>
    <row r="57" spans="2:28" ht="33.75" customHeight="1" x14ac:dyDescent="0.25">
      <c r="B57" s="149">
        <v>3</v>
      </c>
      <c r="C57" s="146" t="s">
        <v>143</v>
      </c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51" t="s">
        <v>69</v>
      </c>
      <c r="S57" s="152"/>
      <c r="T57" s="76" t="s">
        <v>99</v>
      </c>
      <c r="U57" s="125">
        <v>39</v>
      </c>
      <c r="V57" s="126"/>
      <c r="W57" s="77"/>
      <c r="X57" s="74"/>
      <c r="Y57" s="74"/>
      <c r="Z57" s="74"/>
      <c r="AA57" s="74"/>
      <c r="AB57" s="75"/>
    </row>
    <row r="58" spans="2:28" ht="34.5" customHeight="1" thickBot="1" x14ac:dyDescent="0.3">
      <c r="B58" s="149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53" t="s">
        <v>152</v>
      </c>
      <c r="S58" s="154"/>
      <c r="T58" s="73" t="s">
        <v>97</v>
      </c>
      <c r="U58" s="125" t="s">
        <v>153</v>
      </c>
      <c r="V58" s="126"/>
      <c r="W58" s="77"/>
      <c r="X58" s="74"/>
      <c r="Y58" s="74"/>
      <c r="Z58" s="74"/>
      <c r="AA58" s="74"/>
      <c r="AB58" s="75"/>
    </row>
    <row r="59" spans="2:28" s="2" customFormat="1" ht="22.5" customHeight="1" x14ac:dyDescent="0.25">
      <c r="B59" s="148">
        <v>4</v>
      </c>
      <c r="C59" s="145" t="s">
        <v>177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51" t="s">
        <v>55</v>
      </c>
      <c r="S59" s="152"/>
      <c r="T59" s="85" t="s">
        <v>98</v>
      </c>
      <c r="U59" s="127" t="s">
        <v>146</v>
      </c>
      <c r="V59" s="128"/>
      <c r="W59" s="95"/>
      <c r="X59" s="86"/>
      <c r="Y59" s="86"/>
      <c r="Z59" s="86"/>
      <c r="AA59" s="86"/>
      <c r="AB59" s="87"/>
    </row>
    <row r="60" spans="2:28" s="1" customFormat="1" ht="24" customHeight="1" x14ac:dyDescent="0.25">
      <c r="B60" s="149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55" t="s">
        <v>6</v>
      </c>
      <c r="S60" s="156"/>
      <c r="T60" s="88" t="s">
        <v>95</v>
      </c>
      <c r="U60" s="112" t="s">
        <v>147</v>
      </c>
      <c r="V60" s="114"/>
      <c r="W60" s="112" t="s">
        <v>171</v>
      </c>
      <c r="X60" s="113"/>
      <c r="Y60" s="113"/>
      <c r="Z60" s="113"/>
      <c r="AA60" s="113"/>
      <c r="AB60" s="114"/>
    </row>
    <row r="61" spans="2:28" s="1" customFormat="1" ht="25.5" customHeight="1" thickBot="1" x14ac:dyDescent="0.3">
      <c r="B61" s="150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55" t="s">
        <v>64</v>
      </c>
      <c r="S61" s="156"/>
      <c r="T61" s="89" t="s">
        <v>99</v>
      </c>
      <c r="U61" s="123" t="s">
        <v>7</v>
      </c>
      <c r="V61" s="124"/>
      <c r="W61" s="96"/>
      <c r="X61" s="90"/>
      <c r="Y61" s="90"/>
      <c r="Z61" s="90"/>
      <c r="AA61" s="90"/>
      <c r="AB61" s="91"/>
    </row>
    <row r="62" spans="2:28" s="2" customFormat="1" ht="21.75" customHeight="1" thickBot="1" x14ac:dyDescent="0.3">
      <c r="B62" s="71">
        <v>5</v>
      </c>
      <c r="C62" s="164" t="s">
        <v>144</v>
      </c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57" t="s">
        <v>65</v>
      </c>
      <c r="S62" s="158"/>
      <c r="T62" s="73" t="s">
        <v>99</v>
      </c>
      <c r="U62" s="125" t="s">
        <v>146</v>
      </c>
      <c r="V62" s="126"/>
      <c r="W62" s="106" t="s">
        <v>170</v>
      </c>
      <c r="X62" s="107"/>
      <c r="Y62" s="107"/>
      <c r="Z62" s="107"/>
      <c r="AA62" s="107"/>
      <c r="AB62" s="108"/>
    </row>
    <row r="63" spans="2:28" x14ac:dyDescent="0.25">
      <c r="B63" s="148">
        <v>6</v>
      </c>
      <c r="C63" s="163" t="s">
        <v>176</v>
      </c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59" t="s">
        <v>148</v>
      </c>
      <c r="S63" s="160"/>
      <c r="T63" s="85" t="s">
        <v>97</v>
      </c>
      <c r="U63" s="127" t="s">
        <v>149</v>
      </c>
      <c r="V63" s="128"/>
      <c r="W63" s="109" t="s">
        <v>169</v>
      </c>
      <c r="X63" s="110"/>
      <c r="Y63" s="110"/>
      <c r="Z63" s="110"/>
      <c r="AA63" s="110"/>
      <c r="AB63" s="111"/>
    </row>
    <row r="64" spans="2:28" ht="15.75" thickBot="1" x14ac:dyDescent="0.3">
      <c r="B64" s="150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15" t="s">
        <v>150</v>
      </c>
      <c r="S64" s="116"/>
      <c r="T64" s="92" t="s">
        <v>97</v>
      </c>
      <c r="U64" s="117" t="s">
        <v>151</v>
      </c>
      <c r="V64" s="118"/>
      <c r="W64" s="137" t="s">
        <v>168</v>
      </c>
      <c r="X64" s="138"/>
      <c r="Y64" s="138"/>
      <c r="Z64" s="138"/>
      <c r="AA64" s="138"/>
      <c r="AB64" s="139"/>
    </row>
    <row r="65" spans="2:28" s="2" customFormat="1" ht="15" customHeight="1" x14ac:dyDescent="0.25">
      <c r="B65" s="149">
        <v>7</v>
      </c>
      <c r="C65" s="140" t="s">
        <v>155</v>
      </c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21" t="s">
        <v>156</v>
      </c>
      <c r="S65" s="122"/>
      <c r="T65" s="16" t="s">
        <v>96</v>
      </c>
      <c r="U65" s="125" t="s">
        <v>164</v>
      </c>
      <c r="V65" s="126"/>
      <c r="W65" s="106" t="s">
        <v>167</v>
      </c>
      <c r="X65" s="107"/>
      <c r="Y65" s="107"/>
      <c r="Z65" s="107"/>
      <c r="AA65" s="107"/>
      <c r="AB65" s="108"/>
    </row>
    <row r="66" spans="2:28" s="2" customFormat="1" x14ac:dyDescent="0.25">
      <c r="B66" s="14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21" t="s">
        <v>157</v>
      </c>
      <c r="S66" s="122"/>
      <c r="T66" s="16" t="s">
        <v>96</v>
      </c>
      <c r="U66" s="125" t="s">
        <v>165</v>
      </c>
      <c r="V66" s="126"/>
      <c r="W66" s="106" t="s">
        <v>166</v>
      </c>
      <c r="X66" s="107"/>
      <c r="Y66" s="107"/>
      <c r="Z66" s="107"/>
      <c r="AA66" s="107"/>
      <c r="AB66" s="108"/>
    </row>
    <row r="67" spans="2:28" ht="31.5" customHeight="1" thickBot="1" x14ac:dyDescent="0.3">
      <c r="B67" s="149"/>
      <c r="C67" s="140" t="s">
        <v>175</v>
      </c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15" t="s">
        <v>158</v>
      </c>
      <c r="S67" s="116"/>
      <c r="T67" s="73" t="s">
        <v>97</v>
      </c>
      <c r="U67" s="125" t="s">
        <v>160</v>
      </c>
      <c r="V67" s="126"/>
      <c r="W67" s="106" t="s">
        <v>159</v>
      </c>
      <c r="X67" s="107"/>
      <c r="Y67" s="107"/>
      <c r="Z67" s="107"/>
      <c r="AA67" s="107"/>
      <c r="AB67" s="108"/>
    </row>
    <row r="68" spans="2:28" ht="16.5" thickBot="1" x14ac:dyDescent="0.3">
      <c r="B68" s="70">
        <v>8</v>
      </c>
      <c r="C68" s="162" t="s">
        <v>145</v>
      </c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79"/>
      <c r="S68" s="80"/>
      <c r="T68" s="31"/>
      <c r="U68" s="141"/>
      <c r="V68" s="142"/>
      <c r="W68" s="97"/>
      <c r="X68" s="93"/>
      <c r="Y68" s="93"/>
      <c r="Z68" s="93"/>
      <c r="AA68" s="93"/>
      <c r="AB68" s="94"/>
    </row>
    <row r="69" spans="2:28" ht="37.5" customHeight="1" thickBot="1" x14ac:dyDescent="0.3">
      <c r="B69" s="72">
        <v>9</v>
      </c>
      <c r="C69" s="147" t="s">
        <v>172</v>
      </c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19" t="s">
        <v>161</v>
      </c>
      <c r="S69" s="120"/>
      <c r="T69" s="78" t="s">
        <v>97</v>
      </c>
      <c r="U69" s="117" t="s">
        <v>162</v>
      </c>
      <c r="V69" s="118"/>
      <c r="W69" s="137" t="s">
        <v>163</v>
      </c>
      <c r="X69" s="138"/>
      <c r="Y69" s="138"/>
      <c r="Z69" s="138"/>
      <c r="AA69" s="138"/>
      <c r="AB69" s="139"/>
    </row>
    <row r="70" spans="2:28" x14ac:dyDescent="0.25">
      <c r="B70" s="2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</row>
    <row r="72" spans="2:28" x14ac:dyDescent="0.25">
      <c r="B72" s="2"/>
    </row>
    <row r="74" spans="2:28" x14ac:dyDescent="0.25">
      <c r="B74" s="2"/>
    </row>
    <row r="76" spans="2:28" x14ac:dyDescent="0.25">
      <c r="B76" s="2"/>
    </row>
    <row r="78" spans="2:28" x14ac:dyDescent="0.25">
      <c r="B78" s="2"/>
    </row>
  </sheetData>
  <mergeCells count="138">
    <mergeCell ref="C11:D11"/>
    <mergeCell ref="M11:Q11"/>
    <mergeCell ref="B2:Q2"/>
    <mergeCell ref="B12:Q12"/>
    <mergeCell ref="B22:Q22"/>
    <mergeCell ref="C21:G21"/>
    <mergeCell ref="H21:Q21"/>
    <mergeCell ref="B8:E8"/>
    <mergeCell ref="G8:I8"/>
    <mergeCell ref="J8:L8"/>
    <mergeCell ref="M8:Q8"/>
    <mergeCell ref="B5:C5"/>
    <mergeCell ref="D5:E5"/>
    <mergeCell ref="F5:H5"/>
    <mergeCell ref="I5:K5"/>
    <mergeCell ref="L5:N5"/>
    <mergeCell ref="P5:Q5"/>
    <mergeCell ref="B25:F25"/>
    <mergeCell ref="N25:Q25"/>
    <mergeCell ref="B28:E28"/>
    <mergeCell ref="F28:I28"/>
    <mergeCell ref="J28:M28"/>
    <mergeCell ref="N28:Q28"/>
    <mergeCell ref="B32:Q32"/>
    <mergeCell ref="B42:Q42"/>
    <mergeCell ref="C15:H15"/>
    <mergeCell ref="I15:L15"/>
    <mergeCell ref="M15:P15"/>
    <mergeCell ref="B18:D18"/>
    <mergeCell ref="E18:H18"/>
    <mergeCell ref="I18:M18"/>
    <mergeCell ref="N18:Q18"/>
    <mergeCell ref="B38:I38"/>
    <mergeCell ref="B41:I41"/>
    <mergeCell ref="L41:M41"/>
    <mergeCell ref="N41:O41"/>
    <mergeCell ref="P41:Q41"/>
    <mergeCell ref="J38:Q38"/>
    <mergeCell ref="B31:E31"/>
    <mergeCell ref="F31:I31"/>
    <mergeCell ref="J31:M31"/>
    <mergeCell ref="N31:Q31"/>
    <mergeCell ref="B35:D35"/>
    <mergeCell ref="E35:G35"/>
    <mergeCell ref="H35:J35"/>
    <mergeCell ref="K35:N35"/>
    <mergeCell ref="O35:Q35"/>
    <mergeCell ref="D51:E51"/>
    <mergeCell ref="F51:G51"/>
    <mergeCell ref="H51:I51"/>
    <mergeCell ref="J51:K51"/>
    <mergeCell ref="L51:M51"/>
    <mergeCell ref="O51:P51"/>
    <mergeCell ref="B45:C45"/>
    <mergeCell ref="F45:I45"/>
    <mergeCell ref="K45:N45"/>
    <mergeCell ref="B48:E48"/>
    <mergeCell ref="F48:G48"/>
    <mergeCell ref="H48:I48"/>
    <mergeCell ref="J48:K48"/>
    <mergeCell ref="S49:V49"/>
    <mergeCell ref="S26:V26"/>
    <mergeCell ref="S36:V36"/>
    <mergeCell ref="S46:V46"/>
    <mergeCell ref="S23:V23"/>
    <mergeCell ref="S33:V33"/>
    <mergeCell ref="S3:V3"/>
    <mergeCell ref="S6:V6"/>
    <mergeCell ref="S9:V9"/>
    <mergeCell ref="S13:V13"/>
    <mergeCell ref="S43:V43"/>
    <mergeCell ref="Z2:AA2"/>
    <mergeCell ref="X2:Y2"/>
    <mergeCell ref="AB2:AC2"/>
    <mergeCell ref="AD2:AE2"/>
    <mergeCell ref="AF2:AH2"/>
    <mergeCell ref="S16:V16"/>
    <mergeCell ref="S19:V19"/>
    <mergeCell ref="S29:V29"/>
    <mergeCell ref="S39:V39"/>
    <mergeCell ref="B57:B58"/>
    <mergeCell ref="B65:B67"/>
    <mergeCell ref="R54:S54"/>
    <mergeCell ref="C67:Q67"/>
    <mergeCell ref="C68:Q68"/>
    <mergeCell ref="B54:B55"/>
    <mergeCell ref="C54:Q55"/>
    <mergeCell ref="C63:Q64"/>
    <mergeCell ref="B63:B64"/>
    <mergeCell ref="C56:Q56"/>
    <mergeCell ref="C62:Q62"/>
    <mergeCell ref="U57:V57"/>
    <mergeCell ref="R55:S55"/>
    <mergeCell ref="R59:S59"/>
    <mergeCell ref="R60:S60"/>
    <mergeCell ref="R61:S61"/>
    <mergeCell ref="R62:S62"/>
    <mergeCell ref="R63:S63"/>
    <mergeCell ref="C69:Q69"/>
    <mergeCell ref="C70:Q70"/>
    <mergeCell ref="B53:Q53"/>
    <mergeCell ref="W53:AB53"/>
    <mergeCell ref="W56:AB56"/>
    <mergeCell ref="W54:AB54"/>
    <mergeCell ref="W69:AB69"/>
    <mergeCell ref="W66:AB66"/>
    <mergeCell ref="W64:AB64"/>
    <mergeCell ref="R65:S65"/>
    <mergeCell ref="U65:V65"/>
    <mergeCell ref="C65:Q66"/>
    <mergeCell ref="U67:V67"/>
    <mergeCell ref="U66:V66"/>
    <mergeCell ref="U68:V68"/>
    <mergeCell ref="R53:S53"/>
    <mergeCell ref="U53:V53"/>
    <mergeCell ref="C59:Q61"/>
    <mergeCell ref="B59:B61"/>
    <mergeCell ref="C57:Q58"/>
    <mergeCell ref="R57:S57"/>
    <mergeCell ref="R58:S58"/>
    <mergeCell ref="U58:V58"/>
    <mergeCell ref="R64:S64"/>
    <mergeCell ref="U54:V54"/>
    <mergeCell ref="U59:V59"/>
    <mergeCell ref="W62:AB62"/>
    <mergeCell ref="W67:AB67"/>
    <mergeCell ref="W65:AB65"/>
    <mergeCell ref="W63:AB63"/>
    <mergeCell ref="W60:AB60"/>
    <mergeCell ref="R67:S67"/>
    <mergeCell ref="U69:V69"/>
    <mergeCell ref="R69:S69"/>
    <mergeCell ref="R66:S66"/>
    <mergeCell ref="U60:V60"/>
    <mergeCell ref="U61:V61"/>
    <mergeCell ref="U62:V62"/>
    <mergeCell ref="U64:V64"/>
    <mergeCell ref="U63:V63"/>
  </mergeCells>
  <hyperlinks>
    <hyperlink ref="R54:S54" location="Sheet1!N35" display="BC" xr:uid="{00000000-0004-0000-0000-000000000000}"/>
    <hyperlink ref="R55:S55" location="Sheet1!A38" display="CC_R/G/B" xr:uid="{00000000-0004-0000-0000-000001000000}"/>
    <hyperlink ref="R57:S57" location="Sheet1!I45" display="CH_GND_EN" xr:uid="{00000000-0004-0000-0000-000002000000}"/>
    <hyperlink ref="R58:S58" location="Sheet1!E31" display="V_PDC_R/G/B" xr:uid="{00000000-0004-0000-0000-000003000000}"/>
    <hyperlink ref="R59:S59" location="Sheet1!E31" display="V_LINE_REG" xr:uid="{00000000-0004-0000-0000-000004000000}"/>
    <hyperlink ref="R60:S60" location="Sheet1!O5" display="LINE_CHRG" xr:uid="{00000000-0004-0000-0000-000005000000}"/>
    <hyperlink ref="R61:S61" location="Sheet1!E45" display="V_LINE_CEIL" xr:uid="{00000000-0004-0000-0000-000006000000}"/>
    <hyperlink ref="R62:S62" location="Sheet1!J45" display="LINE_GND_TIME" xr:uid="{00000000-0004-0000-0000-000007000000}"/>
    <hyperlink ref="R64:S64" location="Sheet1!I28" display="DUM_RO_R/G/B" xr:uid="{00000000-0004-0000-0000-000008000000}"/>
    <hyperlink ref="R63:S63" location="Sheet1!J25" display="DM_R/G/B_FINE" xr:uid="{00000000-0004-0000-0000-000009000000}"/>
    <hyperlink ref="R65:S65" location="Sheet1!H18" display="SUBP_TH_R/G/B" xr:uid="{00000000-0004-0000-0000-00000A000000}"/>
    <hyperlink ref="R66:S66" location="Sheet1!L15" display="TON_EXT_R/G/B" xr:uid="{00000000-0004-0000-0000-00000B000000}"/>
    <hyperlink ref="R67:S67" location="Sheet1!M25" display="RO_R/G/B" xr:uid="{00000000-0004-0000-0000-00000C000000}"/>
    <hyperlink ref="R69:S69" location="Sheet1!G25" display="CH_R/G/B_IMMUNITY" xr:uid="{00000000-0004-0000-0000-00000D000000}"/>
  </hyperlinks>
  <pageMargins left="0" right="0.7" top="0" bottom="0.75" header="0.3" footer="0.3"/>
  <pageSetup paperSize="9" scale="3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2021-12-22T05:52:04Z</dcterms:modified>
</cp:coreProperties>
</file>